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25725"/>
</workbook>
</file>

<file path=xl/calcChain.xml><?xml version="1.0" encoding="utf-8"?>
<calcChain xmlns="http://schemas.openxmlformats.org/spreadsheetml/2006/main">
  <c r="B8" i="1"/>
  <c r="D101" l="1"/>
  <c r="F101"/>
  <c r="D111"/>
  <c r="F111"/>
  <c r="B111"/>
  <c r="I41"/>
  <c r="H41"/>
  <c r="I37"/>
  <c r="H37"/>
  <c r="I36"/>
  <c r="I34"/>
  <c r="H34"/>
  <c r="F33"/>
  <c r="I33" s="1"/>
  <c r="D33"/>
  <c r="B33"/>
  <c r="B32" s="1"/>
  <c r="B31" s="1"/>
  <c r="D32"/>
  <c r="D31" s="1"/>
  <c r="I30"/>
  <c r="H30"/>
  <c r="I29"/>
  <c r="H29"/>
  <c r="I28"/>
  <c r="H28"/>
  <c r="I27"/>
  <c r="H27"/>
  <c r="I26"/>
  <c r="F25"/>
  <c r="D25"/>
  <c r="B25"/>
  <c r="I24"/>
  <c r="H24"/>
  <c r="I22"/>
  <c r="H22"/>
  <c r="F19"/>
  <c r="D19"/>
  <c r="B19"/>
  <c r="I18"/>
  <c r="H18"/>
  <c r="I17"/>
  <c r="H16"/>
  <c r="I15"/>
  <c r="H15"/>
  <c r="F14"/>
  <c r="D14"/>
  <c r="B14"/>
  <c r="I13"/>
  <c r="H13"/>
  <c r="F12"/>
  <c r="F11" s="1"/>
  <c r="F8" s="1"/>
  <c r="D12"/>
  <c r="D11" s="1"/>
  <c r="B12"/>
  <c r="B11"/>
  <c r="I10"/>
  <c r="H10"/>
  <c r="F9"/>
  <c r="D9"/>
  <c r="D8" s="1"/>
  <c r="B9"/>
  <c r="B42" l="1"/>
  <c r="I11"/>
  <c r="I12"/>
  <c r="F32"/>
  <c r="H11"/>
  <c r="H12"/>
  <c r="I14"/>
  <c r="H32"/>
  <c r="H33"/>
  <c r="I8"/>
  <c r="I9"/>
  <c r="D42"/>
  <c r="H9"/>
  <c r="E25"/>
  <c r="H14"/>
  <c r="I25"/>
  <c r="B54"/>
  <c r="B84"/>
  <c r="F84"/>
  <c r="C14" l="1"/>
  <c r="B101"/>
  <c r="H8"/>
  <c r="C19"/>
  <c r="C25"/>
  <c r="I32"/>
  <c r="F31"/>
  <c r="E40"/>
  <c r="E38"/>
  <c r="E35"/>
  <c r="E30"/>
  <c r="E28"/>
  <c r="E41"/>
  <c r="E39"/>
  <c r="E37"/>
  <c r="E36"/>
  <c r="E34"/>
  <c r="E33"/>
  <c r="E32"/>
  <c r="E31"/>
  <c r="E29"/>
  <c r="E27"/>
  <c r="E26"/>
  <c r="E24"/>
  <c r="E22"/>
  <c r="E20"/>
  <c r="E15"/>
  <c r="E10"/>
  <c r="E23"/>
  <c r="E21"/>
  <c r="E18"/>
  <c r="E17"/>
  <c r="E16"/>
  <c r="E13"/>
  <c r="E12"/>
  <c r="E11"/>
  <c r="C41"/>
  <c r="C39"/>
  <c r="C37"/>
  <c r="C36"/>
  <c r="C34"/>
  <c r="C29"/>
  <c r="C27"/>
  <c r="C26"/>
  <c r="C40"/>
  <c r="C38"/>
  <c r="C35"/>
  <c r="C33"/>
  <c r="C32"/>
  <c r="C31"/>
  <c r="C30"/>
  <c r="C28"/>
  <c r="C23"/>
  <c r="C21"/>
  <c r="C18"/>
  <c r="C17"/>
  <c r="C16"/>
  <c r="C13"/>
  <c r="C24"/>
  <c r="C22"/>
  <c r="C20"/>
  <c r="C15"/>
  <c r="C12"/>
  <c r="C11"/>
  <c r="C10"/>
  <c r="E14"/>
  <c r="E9"/>
  <c r="E8"/>
  <c r="E42" s="1"/>
  <c r="E19"/>
  <c r="C9"/>
  <c r="C8"/>
  <c r="B95"/>
  <c r="F59"/>
  <c r="F95"/>
  <c r="H44"/>
  <c r="H46"/>
  <c r="H48"/>
  <c r="H51"/>
  <c r="D95"/>
  <c r="I44"/>
  <c r="I45"/>
  <c r="I46"/>
  <c r="I47"/>
  <c r="I48"/>
  <c r="I49"/>
  <c r="I51"/>
  <c r="I53"/>
  <c r="I55"/>
  <c r="I56"/>
  <c r="I57"/>
  <c r="I58"/>
  <c r="I60"/>
  <c r="I61"/>
  <c r="I62"/>
  <c r="I64"/>
  <c r="I65"/>
  <c r="I66"/>
  <c r="I67"/>
  <c r="I68"/>
  <c r="I69"/>
  <c r="I71"/>
  <c r="I73"/>
  <c r="I74"/>
  <c r="I75"/>
  <c r="I76"/>
  <c r="I78"/>
  <c r="I79"/>
  <c r="I81"/>
  <c r="I83"/>
  <c r="I85"/>
  <c r="I86"/>
  <c r="I88"/>
  <c r="I89"/>
  <c r="I90"/>
  <c r="I91"/>
  <c r="I92"/>
  <c r="I93"/>
  <c r="I94"/>
  <c r="I96"/>
  <c r="I97"/>
  <c r="I98"/>
  <c r="I99"/>
  <c r="I100"/>
  <c r="H55"/>
  <c r="H56"/>
  <c r="H57"/>
  <c r="H58"/>
  <c r="H60"/>
  <c r="H61"/>
  <c r="H62"/>
  <c r="H64"/>
  <c r="H65"/>
  <c r="H66"/>
  <c r="H67"/>
  <c r="H68"/>
  <c r="H69"/>
  <c r="H71"/>
  <c r="H73"/>
  <c r="H74"/>
  <c r="H75"/>
  <c r="H76"/>
  <c r="H78"/>
  <c r="H79"/>
  <c r="H81"/>
  <c r="H83"/>
  <c r="H85"/>
  <c r="H86"/>
  <c r="H88"/>
  <c r="H89"/>
  <c r="H90"/>
  <c r="H91"/>
  <c r="H92"/>
  <c r="H93"/>
  <c r="H94"/>
  <c r="H96"/>
  <c r="H97"/>
  <c r="H98"/>
  <c r="H99"/>
  <c r="H100"/>
  <c r="H49"/>
  <c r="H53"/>
  <c r="H47"/>
  <c r="H45"/>
  <c r="D84"/>
  <c r="F82"/>
  <c r="D82"/>
  <c r="F80"/>
  <c r="D80"/>
  <c r="F77"/>
  <c r="D77"/>
  <c r="F72"/>
  <c r="D72"/>
  <c r="F70"/>
  <c r="D70"/>
  <c r="F63"/>
  <c r="D63"/>
  <c r="D59"/>
  <c r="F54"/>
  <c r="D54"/>
  <c r="F52"/>
  <c r="F50"/>
  <c r="I50" s="1"/>
  <c r="F43"/>
  <c r="D52"/>
  <c r="D50"/>
  <c r="D43"/>
  <c r="C42" l="1"/>
  <c r="I31"/>
  <c r="H31"/>
  <c r="F42"/>
  <c r="G31" s="1"/>
  <c r="I70"/>
  <c r="I52"/>
  <c r="I82"/>
  <c r="I77"/>
  <c r="I63"/>
  <c r="I72"/>
  <c r="I59"/>
  <c r="I84"/>
  <c r="I80"/>
  <c r="I54"/>
  <c r="I95"/>
  <c r="I43"/>
  <c r="H95"/>
  <c r="H84"/>
  <c r="B82"/>
  <c r="H82" s="1"/>
  <c r="B80"/>
  <c r="H80" s="1"/>
  <c r="B77"/>
  <c r="H77" s="1"/>
  <c r="B72"/>
  <c r="H72" s="1"/>
  <c r="B70"/>
  <c r="H70" s="1"/>
  <c r="B63"/>
  <c r="H63" s="1"/>
  <c r="B59"/>
  <c r="H59" s="1"/>
  <c r="H54"/>
  <c r="B52"/>
  <c r="H52" s="1"/>
  <c r="B50"/>
  <c r="H50" s="1"/>
  <c r="B43"/>
  <c r="H43" s="1"/>
  <c r="D87"/>
  <c r="F87"/>
  <c r="G8" l="1"/>
  <c r="G42" s="1"/>
  <c r="G14"/>
  <c r="G41"/>
  <c r="G37"/>
  <c r="G34"/>
  <c r="G27"/>
  <c r="H42"/>
  <c r="G38"/>
  <c r="G33"/>
  <c r="G28"/>
  <c r="G21"/>
  <c r="G17"/>
  <c r="G13"/>
  <c r="G22"/>
  <c r="G15"/>
  <c r="G11"/>
  <c r="I42"/>
  <c r="G39"/>
  <c r="G36"/>
  <c r="G29"/>
  <c r="G26"/>
  <c r="G40"/>
  <c r="G35"/>
  <c r="G32"/>
  <c r="G30"/>
  <c r="G23"/>
  <c r="G18"/>
  <c r="G16"/>
  <c r="G24"/>
  <c r="G20"/>
  <c r="G12"/>
  <c r="G10"/>
  <c r="G19"/>
  <c r="G25"/>
  <c r="G9"/>
  <c r="I87"/>
  <c r="G80"/>
  <c r="G63"/>
  <c r="G45"/>
  <c r="G56"/>
  <c r="E43"/>
  <c r="E56"/>
  <c r="G78"/>
  <c r="G84"/>
  <c r="G75"/>
  <c r="G83"/>
  <c r="G74"/>
  <c r="G44"/>
  <c r="G59"/>
  <c r="G57"/>
  <c r="G86"/>
  <c r="G79"/>
  <c r="G67"/>
  <c r="G50"/>
  <c r="G82"/>
  <c r="G76"/>
  <c r="G65"/>
  <c r="G54"/>
  <c r="G85"/>
  <c r="G81"/>
  <c r="G77"/>
  <c r="G69"/>
  <c r="G61"/>
  <c r="G52"/>
  <c r="G48"/>
  <c r="G46"/>
  <c r="E69"/>
  <c r="E79"/>
  <c r="E81"/>
  <c r="E66"/>
  <c r="E60"/>
  <c r="E54"/>
  <c r="E73"/>
  <c r="G73" s="1"/>
  <c r="E91"/>
  <c r="G91" s="1"/>
  <c r="E72"/>
  <c r="G72" s="1"/>
  <c r="E67"/>
  <c r="E63"/>
  <c r="E51"/>
  <c r="E83"/>
  <c r="E75"/>
  <c r="E71"/>
  <c r="G71" s="1"/>
  <c r="E68"/>
  <c r="E62"/>
  <c r="E53"/>
  <c r="E45"/>
  <c r="E98"/>
  <c r="G98" s="1"/>
  <c r="E85"/>
  <c r="E77"/>
  <c r="E70"/>
  <c r="E65"/>
  <c r="E57"/>
  <c r="E48"/>
  <c r="E95"/>
  <c r="G95" s="1"/>
  <c r="E46"/>
  <c r="E97"/>
  <c r="G97" s="1"/>
  <c r="E94"/>
  <c r="G94" s="1"/>
  <c r="E90"/>
  <c r="G90" s="1"/>
  <c r="E64"/>
  <c r="E59"/>
  <c r="E55"/>
  <c r="E50"/>
  <c r="E47"/>
  <c r="E100"/>
  <c r="G100" s="1"/>
  <c r="E93"/>
  <c r="G93" s="1"/>
  <c r="E89"/>
  <c r="G89" s="1"/>
  <c r="E61"/>
  <c r="E58"/>
  <c r="E52"/>
  <c r="E49"/>
  <c r="E44"/>
  <c r="E99"/>
  <c r="G99" s="1"/>
  <c r="E96"/>
  <c r="G96" s="1"/>
  <c r="E92"/>
  <c r="G92" s="1"/>
  <c r="E88"/>
  <c r="G88" s="1"/>
  <c r="B87"/>
  <c r="G43"/>
  <c r="E86"/>
  <c r="E84"/>
  <c r="E82"/>
  <c r="E80"/>
  <c r="E78"/>
  <c r="E76"/>
  <c r="E74"/>
  <c r="G70"/>
  <c r="G68"/>
  <c r="G66"/>
  <c r="G64"/>
  <c r="G62"/>
  <c r="G60"/>
  <c r="G58"/>
  <c r="G55"/>
  <c r="G53"/>
  <c r="G51"/>
  <c r="G49"/>
  <c r="G47"/>
  <c r="H87" l="1"/>
  <c r="C100"/>
  <c r="C56"/>
  <c r="C89"/>
  <c r="C55"/>
  <c r="C88"/>
  <c r="C90"/>
  <c r="C43"/>
  <c r="C57"/>
  <c r="C53"/>
  <c r="C72"/>
  <c r="C50"/>
  <c r="C63"/>
  <c r="C75"/>
  <c r="C76"/>
  <c r="C93"/>
  <c r="C60"/>
  <c r="C83"/>
  <c r="C85"/>
  <c r="C98"/>
  <c r="C49"/>
  <c r="C67"/>
  <c r="C91"/>
  <c r="C44"/>
  <c r="C46"/>
  <c r="C69"/>
  <c r="C92"/>
  <c r="C45"/>
  <c r="C59"/>
  <c r="C81"/>
  <c r="C54"/>
  <c r="C84"/>
  <c r="C68"/>
  <c r="C51"/>
  <c r="C71"/>
  <c r="C73"/>
  <c r="C96"/>
  <c r="C61"/>
  <c r="C52"/>
  <c r="C74"/>
  <c r="C97"/>
  <c r="C62"/>
  <c r="C65"/>
  <c r="C86"/>
  <c r="C77"/>
  <c r="C80"/>
  <c r="C64"/>
  <c r="C47"/>
  <c r="C95"/>
  <c r="C78"/>
  <c r="C82"/>
  <c r="C58"/>
  <c r="C79"/>
  <c r="C66"/>
  <c r="C48"/>
  <c r="C70"/>
  <c r="C94"/>
  <c r="C99"/>
  <c r="C87" l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<sst xmlns="http://schemas.openxmlformats.org/spreadsheetml/2006/main" count="118" uniqueCount="116">
  <si>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</si>
  <si>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</si>
  <si>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</si>
  <si>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</si>
  <si>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</si>
  <si>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</si>
  <si>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</si>
  <si>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</si>
  <si>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</si>
  <si>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</si>
  <si>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</si>
  <si>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</si>
  <si>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</si>
  <si>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</si>
  <si>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</si>
  <si>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</si>
  <si>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</si>
  <si>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</si>
  <si>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</si>
  <si>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</si>
  <si>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</si>
  <si>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</si>
  <si>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</si>
  <si>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</si>
  <si>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</si>
  <si>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</si>
  <si>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</si>
  <si>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</si>
  <si>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</si>
  <si>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</si>
  <si>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</si>
  <si>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</si>
  <si>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</si>
  <si>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</si>
  <si>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</si>
  <si>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</si>
  <si>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</si>
  <si>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</si>
  <si>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</si>
  <si>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</si>
  <si>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</si>
  <si>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</si>
  <si>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</si>
  <si>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</si>
  <si>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</si>
  <si>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</si>
  <si>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</si>
  <si>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</si>
  <si>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</si>
  <si>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</si>
  <si>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</si>
  <si>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</si>
  <si>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</si>
  <si>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</si>
  <si>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</si>
  <si>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</si>
  <si>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</si>
  <si>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</si>
  <si>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</si>
  <si>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</si>
  <si>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</si>
  <si>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</si>
  <si>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</si>
  <si>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</si>
  <si>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</si>
  <si>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</si>
  <si>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</si>
  <si>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</si>
  <si>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</si>
  <si>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</si>
  <si>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</si>
  <si>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</si>
  <si>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</si>
  <si>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</si>
  <si>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</si>
  <si>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</si>
  <si>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</si>
  <si>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</si>
  <si>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</si>
  <si>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</si>
  <si>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</si>
  <si>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</si>
  <si>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</si>
  <si>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</si>
  <si>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</si>
  <si>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</si>
  <si>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</si>
  <si>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</si>
  <si>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</si>
  <si>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</si>
  <si>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</si>
  <si>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</si>
  <si>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</si>
  <si>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</si>
  <si>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</si>
  <si>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</si>
  <si>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</si>
  <si>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</si>
  <si>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</si>
  <si>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</si>
  <si>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</si>
  <si>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</si>
  <si>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</si>
  <si>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</si>
  <si>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Факт на 01.07 .2022 (отчетный) год</t>
  </si>
  <si>
    <t>План на 2023 год по состоянию на 01.07.2023 (текущий) год</t>
  </si>
  <si>
    <t>Факт на 01.07.2023 (текущий) год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</si>
  <si>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</si>
  <si>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</si>
  <si>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</si>
  <si>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</si>
  <si>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</si>
  <si>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</si>
  <si>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</si>
  <si>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</si>
  <si>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бюджета Пряжинского национального муниципального района за 1 полугодие 2023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</si>
</sst>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tabSelected="1" workbookViewId="0">
      <selection activeCell="A2" sqref="A2:I2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0" t="s">
        <v>115</v>
      </c>
      <c r="B2" s="21"/>
      <c r="C2" s="21"/>
      <c r="D2" s="21"/>
      <c r="E2" s="21"/>
      <c r="F2" s="21"/>
      <c r="G2" s="21"/>
      <c r="H2" s="21"/>
      <c r="I2" s="2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104</v>
      </c>
      <c r="C5" s="11" t="s">
        <v>2</v>
      </c>
      <c r="D5" s="2" t="s">
        <v>105</v>
      </c>
      <c r="E5" s="2" t="s">
        <v>2</v>
      </c>
      <c r="F5" s="2" t="s">
        <v>106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>
      <c r="A8" s="3" t="s">
        <v>8</v>
      </c>
      <c r="B8" s="15">
        <f t="shared" ref="B8" si="0">B9+B11+B14+B19+B22+B23+B24+B25+B27+B28+B29+B30</f>
        <v>62543</v>
      </c>
      <c r="C8" s="15">
        <f>B8/B42*100</f>
        <v>20.394101841707101</v>
      </c>
      <c r="D8" s="15">
        <f>D9+D11+D14+D19+D22+D23+D24+D25+D27+D28+D29+D30</f>
        <v>150740</v>
      </c>
      <c r="E8" s="15">
        <f>D8/D42*100</f>
        <v>23.55621675344889</v>
      </c>
      <c r="F8" s="15">
        <f t="shared" ref="F8" si="1">F9+F11+F14+F19+F22+F23+F24+F25+F27+F28+F29+F30</f>
        <v>72465</v>
      </c>
      <c r="G8" s="10">
        <f>F8/F42*100</f>
        <v>24.288180188031035</v>
      </c>
      <c r="H8" s="10">
        <f>F8/B8*100-100</f>
        <v>15.864285371664295</v>
      </c>
      <c r="I8" s="10">
        <f>F8/D8*100</f>
        <v>48.072840652779618</v>
      </c>
    </row>
    <row r="9" spans="1:9" ht="26.25" customHeight="1">
      <c r="A9" s="3" t="s">
        <v>9</v>
      </c>
      <c r="B9" s="15">
        <f>B10</f>
        <v>47079</v>
      </c>
      <c r="C9" s="15">
        <f>B9/B42*100</f>
        <v>15.351580842072313</v>
      </c>
      <c r="D9" s="15">
        <f>D10</f>
        <v>114061</v>
      </c>
      <c r="E9" s="15">
        <f>D9/D42*100</f>
        <v>17.824370698654199</v>
      </c>
      <c r="F9" s="15">
        <f>F10</f>
        <v>52189</v>
      </c>
      <c r="G9" s="10">
        <f>F9/F42*100</f>
        <v>17.492249166261669</v>
      </c>
      <c r="H9" s="10">
        <f t="shared" ref="H9:H42" si="2">F9/B9*100-100</f>
        <v>10.854096306208703</v>
      </c>
      <c r="I9" s="10">
        <f t="shared" ref="I9:I42" si="3">F9/D9*100</f>
        <v>45.755341440106612</v>
      </c>
    </row>
    <row r="10" spans="1:9" ht="32.25" customHeight="1">
      <c r="A10" s="3" t="s">
        <v>10</v>
      </c>
      <c r="B10" s="15">
        <v>47079</v>
      </c>
      <c r="C10" s="15">
        <f>B10/B42*100</f>
        <v>15.351580842072313</v>
      </c>
      <c r="D10" s="15">
        <v>114061</v>
      </c>
      <c r="E10" s="15">
        <f>D10/D42*100</f>
        <v>17.824370698654199</v>
      </c>
      <c r="F10" s="15">
        <v>52189</v>
      </c>
      <c r="G10" s="10">
        <f>F10/F42*100</f>
        <v>17.492249166261669</v>
      </c>
      <c r="H10" s="10">
        <f t="shared" si="2"/>
        <v>10.854096306208703</v>
      </c>
      <c r="I10" s="10">
        <f t="shared" si="3"/>
        <v>45.755341440106612</v>
      </c>
    </row>
    <row r="11" spans="1:9" ht="62.25" customHeight="1">
      <c r="A11" s="3" t="s">
        <v>11</v>
      </c>
      <c r="B11" s="15">
        <f>B12</f>
        <v>1192</v>
      </c>
      <c r="C11" s="15">
        <f>B11/B42*100</f>
        <v>0.38868889236708926</v>
      </c>
      <c r="D11" s="15">
        <f>D12</f>
        <v>2704</v>
      </c>
      <c r="E11" s="15">
        <f>D11/D42*100</f>
        <v>0.42255546040417802</v>
      </c>
      <c r="F11" s="15">
        <f>F12</f>
        <v>1474</v>
      </c>
      <c r="G11" s="10">
        <f>F11/F42*100</f>
        <v>0.49404233212113086</v>
      </c>
      <c r="H11" s="10">
        <f t="shared" si="2"/>
        <v>23.65771812080537</v>
      </c>
      <c r="I11" s="10">
        <f t="shared" si="3"/>
        <v>54.511834319526628</v>
      </c>
    </row>
    <row r="12" spans="1:9" ht="33" customHeight="1">
      <c r="A12" s="3" t="s">
        <v>12</v>
      </c>
      <c r="B12" s="15">
        <f>B13</f>
        <v>1192</v>
      </c>
      <c r="C12" s="15">
        <f>B12/B42*100</f>
        <v>0.38868889236708926</v>
      </c>
      <c r="D12" s="15">
        <f>D13</f>
        <v>2704</v>
      </c>
      <c r="E12" s="15">
        <f>D12/D42*100</f>
        <v>0.42255546040417802</v>
      </c>
      <c r="F12" s="15">
        <f>F13</f>
        <v>1474</v>
      </c>
      <c r="G12" s="10">
        <f>F12/F42*100</f>
        <v>0.49404233212113086</v>
      </c>
      <c r="H12" s="10">
        <f t="shared" si="2"/>
        <v>23.65771812080537</v>
      </c>
      <c r="I12" s="10">
        <f t="shared" si="3"/>
        <v>54.511834319526628</v>
      </c>
    </row>
    <row r="13" spans="1:9" ht="26.25" customHeight="1">
      <c r="A13" s="3" t="s">
        <v>13</v>
      </c>
      <c r="B13" s="15">
        <v>1192</v>
      </c>
      <c r="C13" s="15">
        <f>B13/B42*100</f>
        <v>0.38868889236708926</v>
      </c>
      <c r="D13" s="15">
        <v>2704</v>
      </c>
      <c r="E13" s="15">
        <f>D13/D42*100</f>
        <v>0.42255546040417802</v>
      </c>
      <c r="F13" s="15">
        <v>1474</v>
      </c>
      <c r="G13" s="10">
        <f>F13/F42*100</f>
        <v>0.49404233212113086</v>
      </c>
      <c r="H13" s="10">
        <f t="shared" si="2"/>
        <v>23.65771812080537</v>
      </c>
      <c r="I13" s="10">
        <f t="shared" si="3"/>
        <v>54.511834319526628</v>
      </c>
    </row>
    <row r="14" spans="1:9" ht="26.25" customHeight="1">
      <c r="A14" s="3" t="s">
        <v>14</v>
      </c>
      <c r="B14" s="15">
        <f>B15+B16+B17+B18</f>
        <v>1144</v>
      </c>
      <c r="C14" s="15">
        <f>B14/B42*100</f>
        <v>0.37303699066103196</v>
      </c>
      <c r="D14" s="15">
        <f>D15+D16+D17+D18</f>
        <v>3820</v>
      </c>
      <c r="E14" s="15">
        <f>D14/D42*100</f>
        <v>0.59695335012720419</v>
      </c>
      <c r="F14" s="15">
        <f>F15+F16+F17+F18</f>
        <v>1196</v>
      </c>
      <c r="G14" s="10">
        <f>F14/F42*100</f>
        <v>0.40086474166680636</v>
      </c>
      <c r="H14" s="10">
        <f t="shared" si="2"/>
        <v>4.5454545454545467</v>
      </c>
      <c r="I14" s="10">
        <f t="shared" si="3"/>
        <v>31.308900523560208</v>
      </c>
    </row>
    <row r="15" spans="1:9" ht="39" customHeight="1">
      <c r="A15" s="3" t="s">
        <v>15</v>
      </c>
      <c r="B15" s="15">
        <v>909</v>
      </c>
      <c r="C15" s="15">
        <f>B15/B42*100</f>
        <v>0.29640788855845984</v>
      </c>
      <c r="D15" s="15">
        <v>1900</v>
      </c>
      <c r="E15" s="15">
        <f>D15/D42*100</f>
        <v>0.29691396995855707</v>
      </c>
      <c r="F15" s="15">
        <v>778</v>
      </c>
      <c r="G15" s="10">
        <f>F15/F42*100</f>
        <v>0.26076318479663485</v>
      </c>
      <c r="H15" s="10">
        <f t="shared" si="2"/>
        <v>-14.411441144114406</v>
      </c>
      <c r="I15" s="10">
        <f t="shared" si="3"/>
        <v>40.94736842105263</v>
      </c>
    </row>
    <row r="16" spans="1:9" ht="39" customHeight="1">
      <c r="A16" s="3" t="s">
        <v>107</v>
      </c>
      <c r="B16" s="15">
        <v>-74</v>
      </c>
      <c r="C16" s="15">
        <f>B16/B42*100</f>
        <v>-2.4130015130171649E-2</v>
      </c>
      <c r="D16" s="15">
        <v>0</v>
      </c>
      <c r="E16" s="15">
        <f>D16/D42*100</f>
        <v>0</v>
      </c>
      <c r="F16" s="15">
        <v>-60</v>
      </c>
      <c r="G16" s="10">
        <f>F16/F42*100</f>
        <v>-2.011027132107724E-2</v>
      </c>
      <c r="H16" s="10">
        <f t="shared" si="2"/>
        <v>-18.918918918918919</v>
      </c>
      <c r="I16" s="10"/>
    </row>
    <row r="17" spans="1:9" ht="39" customHeight="1">
      <c r="A17" s="3" t="s">
        <v>108</v>
      </c>
      <c r="B17" s="15">
        <v>-229</v>
      </c>
      <c r="C17" s="15">
        <f>B17/B42*100</f>
        <v>-7.4672614389314967E-2</v>
      </c>
      <c r="D17" s="15">
        <v>820</v>
      </c>
      <c r="E17" s="15">
        <f>D17/D42*100</f>
        <v>0.12814181861369303</v>
      </c>
      <c r="F17" s="15">
        <v>-158</v>
      </c>
      <c r="G17" s="10">
        <f>F17/F42*100</f>
        <v>-5.2957047812170067E-2</v>
      </c>
      <c r="H17" s="10"/>
      <c r="I17" s="10">
        <f t="shared" si="3"/>
        <v>-19.26829268292683</v>
      </c>
    </row>
    <row r="18" spans="1:9" ht="41.25" customHeight="1">
      <c r="A18" s="3" t="s">
        <v>109</v>
      </c>
      <c r="B18" s="15">
        <v>538</v>
      </c>
      <c r="C18" s="15">
        <f>B18/B42*100</f>
        <v>0.17543173162205875</v>
      </c>
      <c r="D18" s="15">
        <v>1100</v>
      </c>
      <c r="E18" s="15">
        <f>D18/D42*100</f>
        <v>0.17189756155495409</v>
      </c>
      <c r="F18" s="15">
        <v>636</v>
      </c>
      <c r="G18" s="10">
        <f>F18/F42*100</f>
        <v>0.21316887600341874</v>
      </c>
      <c r="H18" s="10">
        <f t="shared" si="2"/>
        <v>18.215613382899633</v>
      </c>
      <c r="I18" s="10">
        <f t="shared" si="3"/>
        <v>57.818181818181813</v>
      </c>
    </row>
    <row r="19" spans="1:9" ht="15" customHeight="1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>
      <c r="A20" s="3" t="s">
        <v>110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>
      <c r="A21" s="3" t="s">
        <v>111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40.5" customHeight="1">
      <c r="A22" s="3" t="s">
        <v>17</v>
      </c>
      <c r="B22" s="15">
        <v>983</v>
      </c>
      <c r="C22" s="15">
        <f>B22/B42*100</f>
        <v>0.3205379036886315</v>
      </c>
      <c r="D22" s="15">
        <v>2318</v>
      </c>
      <c r="E22" s="15">
        <f>D22/D42*100</f>
        <v>0.36223504334943962</v>
      </c>
      <c r="F22" s="15">
        <v>1151</v>
      </c>
      <c r="G22" s="10">
        <f>F22/F42*100</f>
        <v>0.38578203817599838</v>
      </c>
      <c r="H22" s="10">
        <f t="shared" si="2"/>
        <v>17.090539165818925</v>
      </c>
      <c r="I22" s="10">
        <f t="shared" si="3"/>
        <v>49.654874892148406</v>
      </c>
    </row>
    <row r="23" spans="1:9" ht="70.5" customHeight="1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51" customHeight="1">
      <c r="A24" s="3" t="s">
        <v>19</v>
      </c>
      <c r="B24" s="15">
        <v>3107</v>
      </c>
      <c r="C24" s="15">
        <f>B24/B42*100</f>
        <v>1.0131345541816665</v>
      </c>
      <c r="D24" s="15">
        <v>8476</v>
      </c>
      <c r="E24" s="15">
        <f>D24/D42*100</f>
        <v>1.3245488470361735</v>
      </c>
      <c r="F24" s="15">
        <v>5514</v>
      </c>
      <c r="G24" s="10">
        <f>F24/F42*100</f>
        <v>1.8481339344069985</v>
      </c>
      <c r="H24" s="10">
        <f t="shared" si="2"/>
        <v>77.470228516253627</v>
      </c>
      <c r="I24" s="10">
        <f t="shared" si="3"/>
        <v>65.054270882491736</v>
      </c>
    </row>
    <row r="25" spans="1:9" ht="51.75" customHeight="1">
      <c r="A25" s="3" t="s">
        <v>20</v>
      </c>
      <c r="B25" s="15">
        <f>B26</f>
        <v>195</v>
      </c>
      <c r="C25" s="15">
        <f>B25/B42*100</f>
        <v>6.3585850680857717E-2</v>
      </c>
      <c r="D25" s="15">
        <f>D26</f>
        <v>231</v>
      </c>
      <c r="E25" s="15">
        <f>D25/D42*100</f>
        <v>3.6098487926540364E-2</v>
      </c>
      <c r="F25" s="15">
        <f>F26</f>
        <v>106</v>
      </c>
      <c r="G25" s="10">
        <f>F25/F42*100</f>
        <v>3.5528146000569791E-2</v>
      </c>
      <c r="H25" s="10"/>
      <c r="I25" s="10">
        <f t="shared" si="3"/>
        <v>45.887445887445885</v>
      </c>
    </row>
    <row r="26" spans="1:9" ht="42.75" customHeight="1">
      <c r="A26" s="3" t="s">
        <v>21</v>
      </c>
      <c r="B26" s="15">
        <v>195</v>
      </c>
      <c r="C26" s="15">
        <f>B26/B42*100</f>
        <v>6.3585850680857717E-2</v>
      </c>
      <c r="D26" s="15">
        <v>231</v>
      </c>
      <c r="E26" s="15">
        <f>D26/D42*100</f>
        <v>3.6098487926540364E-2</v>
      </c>
      <c r="F26" s="15">
        <v>106</v>
      </c>
      <c r="G26" s="10">
        <f>F26/F42*100</f>
        <v>3.5528146000569791E-2</v>
      </c>
      <c r="H26" s="10"/>
      <c r="I26" s="10">
        <f t="shared" si="3"/>
        <v>45.887445887445885</v>
      </c>
    </row>
    <row r="27" spans="1:9" ht="64.5" customHeight="1">
      <c r="A27" s="3" t="s">
        <v>22</v>
      </c>
      <c r="B27" s="15">
        <v>6525</v>
      </c>
      <c r="C27" s="15">
        <f>B27/B42*100</f>
        <v>2.1276803881671622</v>
      </c>
      <c r="D27" s="15">
        <v>13341</v>
      </c>
      <c r="E27" s="15">
        <f>D27/D42*100</f>
        <v>2.0848048806405841</v>
      </c>
      <c r="F27" s="15">
        <v>6889</v>
      </c>
      <c r="G27" s="10">
        <f>F27/F42*100</f>
        <v>2.3089943188483519</v>
      </c>
      <c r="H27" s="10">
        <f t="shared" si="2"/>
        <v>5.5785440613026935</v>
      </c>
      <c r="I27" s="10">
        <f t="shared" si="3"/>
        <v>51.637808260250353</v>
      </c>
    </row>
    <row r="28" spans="1:9" ht="64.5" customHeight="1">
      <c r="A28" s="3" t="s">
        <v>23</v>
      </c>
      <c r="B28" s="15">
        <v>1302</v>
      </c>
      <c r="C28" s="15">
        <f>B28/B42*100</f>
        <v>0.42455783377680389</v>
      </c>
      <c r="D28" s="15">
        <v>4683</v>
      </c>
      <c r="E28" s="15">
        <f>D28/D42*100</f>
        <v>0.73181480069259086</v>
      </c>
      <c r="F28" s="15">
        <v>3623</v>
      </c>
      <c r="G28" s="10">
        <f>F28/F42*100</f>
        <v>1.2143252166043808</v>
      </c>
      <c r="H28" s="10">
        <f t="shared" si="2"/>
        <v>178.26420890937015</v>
      </c>
      <c r="I28" s="10">
        <f t="shared" si="3"/>
        <v>77.364937006192619</v>
      </c>
    </row>
    <row r="29" spans="1:9" ht="26.25" customHeight="1">
      <c r="A29" s="3" t="s">
        <v>24</v>
      </c>
      <c r="B29" s="15">
        <v>957</v>
      </c>
      <c r="C29" s="15">
        <f>B29/B42*100</f>
        <v>0.31205979026451713</v>
      </c>
      <c r="D29" s="15">
        <v>986</v>
      </c>
      <c r="E29" s="15">
        <f>D29/D42*100</f>
        <v>0.15408272335744067</v>
      </c>
      <c r="F29" s="15">
        <v>257</v>
      </c>
      <c r="G29" s="10">
        <f>F29/F42*100</f>
        <v>8.613899549194752E-2</v>
      </c>
      <c r="H29" s="10">
        <f t="shared" si="2"/>
        <v>-73.145245559038671</v>
      </c>
      <c r="I29" s="10">
        <f t="shared" si="3"/>
        <v>26.064908722109532</v>
      </c>
    </row>
    <row r="30" spans="1:9" ht="39" customHeight="1">
      <c r="A30" s="3" t="s">
        <v>25</v>
      </c>
      <c r="B30" s="15">
        <v>59</v>
      </c>
      <c r="C30" s="15">
        <f>B30/B42*100</f>
        <v>1.9238795847028749E-2</v>
      </c>
      <c r="D30" s="15">
        <v>120</v>
      </c>
      <c r="E30" s="15">
        <f>D30/D42*100</f>
        <v>1.8752461260540445E-2</v>
      </c>
      <c r="F30" s="15">
        <v>66</v>
      </c>
      <c r="G30" s="10">
        <f>F30/F42*100</f>
        <v>2.2121298453184963E-2</v>
      </c>
      <c r="H30" s="10">
        <f t="shared" si="2"/>
        <v>11.86440677966101</v>
      </c>
      <c r="I30" s="10">
        <f t="shared" si="3"/>
        <v>55.000000000000007</v>
      </c>
    </row>
    <row r="31" spans="1:9" ht="26.25" customHeight="1">
      <c r="A31" s="3" t="s">
        <v>26</v>
      </c>
      <c r="B31" s="15">
        <f>B32+B39+B40+B41</f>
        <v>244129</v>
      </c>
      <c r="C31" s="15">
        <f>B31/B42*100</f>
        <v>79.605898158292902</v>
      </c>
      <c r="D31" s="15">
        <f>D32+D39+D40+D41</f>
        <v>489176</v>
      </c>
      <c r="E31" s="15">
        <f>D31/D42*100</f>
        <v>76.443783246551106</v>
      </c>
      <c r="F31" s="15">
        <f t="shared" ref="F31" si="4">F32+F39+F40+F41</f>
        <v>225890</v>
      </c>
      <c r="G31" s="10">
        <f>F31/F42*100</f>
        <v>75.711819811968965</v>
      </c>
      <c r="H31" s="10">
        <f t="shared" si="2"/>
        <v>-7.4710501415235342</v>
      </c>
      <c r="I31" s="10">
        <f t="shared" si="3"/>
        <v>46.177653850556851</v>
      </c>
    </row>
    <row r="32" spans="1:9" ht="33" customHeight="1">
      <c r="A32" s="3" t="s">
        <v>27</v>
      </c>
      <c r="B32" s="15">
        <f>B33+B36+B37+B38</f>
        <v>244091</v>
      </c>
      <c r="C32" s="15">
        <f>B32/B42*100</f>
        <v>79.593507069442268</v>
      </c>
      <c r="D32" s="15">
        <f>D33+D36+D37+D38</f>
        <v>489160</v>
      </c>
      <c r="E32" s="15">
        <f>D32/D42*100</f>
        <v>76.441282918383038</v>
      </c>
      <c r="F32" s="15">
        <f t="shared" ref="F32" si="5">F33+F36+F37+F38</f>
        <v>226004</v>
      </c>
      <c r="G32" s="10">
        <f>F32/F42*100</f>
        <v>75.750029327479012</v>
      </c>
      <c r="H32" s="10">
        <f t="shared" si="2"/>
        <v>-7.409941374323509</v>
      </c>
      <c r="I32" s="10">
        <f t="shared" si="3"/>
        <v>46.202469539618939</v>
      </c>
    </row>
    <row r="33" spans="1:9" ht="51.75" customHeight="1">
      <c r="A33" s="3" t="s">
        <v>28</v>
      </c>
      <c r="B33" s="15">
        <f>B34+B35</f>
        <v>47271</v>
      </c>
      <c r="C33" s="15">
        <f>B33/B42*100</f>
        <v>15.414188448896541</v>
      </c>
      <c r="D33" s="15">
        <f>D34+D35</f>
        <v>69229</v>
      </c>
      <c r="E33" s="15">
        <f>D33/D42*100</f>
        <v>10.818451171716289</v>
      </c>
      <c r="F33" s="15">
        <f>F34+F35</f>
        <v>36894</v>
      </c>
      <c r="G33" s="10">
        <f>F33/F42*100</f>
        <v>12.365805835330395</v>
      </c>
      <c r="H33" s="10">
        <f t="shared" si="2"/>
        <v>-21.952148251570733</v>
      </c>
      <c r="I33" s="10">
        <f t="shared" si="3"/>
        <v>53.292695257767697</v>
      </c>
    </row>
    <row r="34" spans="1:9" ht="39" customHeight="1">
      <c r="A34" s="3" t="s">
        <v>29</v>
      </c>
      <c r="B34" s="15">
        <v>47271</v>
      </c>
      <c r="C34" s="15">
        <f>B34/B42*100</f>
        <v>15.414188448896541</v>
      </c>
      <c r="D34" s="15">
        <v>69229</v>
      </c>
      <c r="E34" s="15">
        <f>D34/D42*100</f>
        <v>10.818451171716289</v>
      </c>
      <c r="F34" s="15">
        <v>36894</v>
      </c>
      <c r="G34" s="10">
        <f>F34/F42*100</f>
        <v>12.365805835330395</v>
      </c>
      <c r="H34" s="10">
        <f t="shared" si="2"/>
        <v>-21.952148251570733</v>
      </c>
      <c r="I34" s="10">
        <f t="shared" si="3"/>
        <v>53.292695257767697</v>
      </c>
    </row>
    <row r="35" spans="1:9" ht="26.25" customHeight="1">
      <c r="A35" s="19" t="s">
        <v>112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>
      <c r="A36" s="18" t="s">
        <v>113</v>
      </c>
      <c r="B36" s="15">
        <v>62916</v>
      </c>
      <c r="C36" s="15">
        <f>B36/B42*100</f>
        <v>20.515730161214588</v>
      </c>
      <c r="D36" s="15">
        <v>135831</v>
      </c>
      <c r="E36" s="15">
        <f>D36/D42*100</f>
        <v>21.226379712337245</v>
      </c>
      <c r="F36" s="15">
        <v>47496</v>
      </c>
      <c r="G36" s="10">
        <f>F36/F42*100</f>
        <v>15.919290777764743</v>
      </c>
      <c r="H36" s="10"/>
      <c r="I36" s="10">
        <f t="shared" si="3"/>
        <v>34.966981027894953</v>
      </c>
    </row>
    <row r="37" spans="1:9" ht="26.25" customHeight="1">
      <c r="A37" s="18" t="s">
        <v>114</v>
      </c>
      <c r="B37" s="15">
        <v>124618</v>
      </c>
      <c r="C37" s="15">
        <f>B37/B42*100</f>
        <v>40.635597641780144</v>
      </c>
      <c r="D37" s="15">
        <v>272420</v>
      </c>
      <c r="E37" s="15">
        <f>D37/D42*100</f>
        <v>42.571212471636905</v>
      </c>
      <c r="F37" s="15">
        <v>135196</v>
      </c>
      <c r="G37" s="10">
        <f>F37/F42*100</f>
        <v>45.313804025405972</v>
      </c>
      <c r="H37" s="10">
        <f t="shared" si="2"/>
        <v>8.4883403681650975</v>
      </c>
      <c r="I37" s="10">
        <f t="shared" si="3"/>
        <v>49.627780632846338</v>
      </c>
    </row>
    <row r="38" spans="1:9" ht="26.25" customHeight="1">
      <c r="A38" s="3" t="s">
        <v>30</v>
      </c>
      <c r="B38" s="15">
        <v>9286</v>
      </c>
      <c r="C38" s="15">
        <f>B38/B42*100</f>
        <v>3.0279908175509989</v>
      </c>
      <c r="D38" s="15">
        <v>11680</v>
      </c>
      <c r="E38" s="15">
        <f>D38/D42*100</f>
        <v>1.8252395626926032</v>
      </c>
      <c r="F38" s="15">
        <v>6418</v>
      </c>
      <c r="G38" s="10">
        <f>F38/F42*100</f>
        <v>2.1511286889778951</v>
      </c>
      <c r="H38" s="10"/>
      <c r="I38" s="10"/>
    </row>
    <row r="39" spans="1:9" ht="64.5" customHeight="1">
      <c r="A39" s="3" t="s">
        <v>31</v>
      </c>
      <c r="B39" s="15">
        <v>0</v>
      </c>
      <c r="C39" s="15">
        <f>B39/B42*100</f>
        <v>0</v>
      </c>
      <c r="D39" s="15">
        <v>57</v>
      </c>
      <c r="E39" s="15">
        <f>D39/D42*100</f>
        <v>8.9074190987567126E-3</v>
      </c>
      <c r="F39" s="15">
        <v>-64</v>
      </c>
      <c r="G39" s="10">
        <f>F39/F42*100</f>
        <v>-2.1450956075815722E-2</v>
      </c>
      <c r="H39" s="10"/>
      <c r="I39" s="10"/>
    </row>
    <row r="40" spans="1:9" ht="39" customHeight="1">
      <c r="A40" s="3" t="s">
        <v>32</v>
      </c>
      <c r="B40" s="15">
        <v>70</v>
      </c>
      <c r="C40" s="15">
        <f>B40/B42*100</f>
        <v>2.2825689988000209E-2</v>
      </c>
      <c r="D40" s="15">
        <v>3</v>
      </c>
      <c r="E40" s="15">
        <f>D40/D42*100</f>
        <v>4.6881153151351118E-4</v>
      </c>
      <c r="F40" s="15">
        <v>3</v>
      </c>
      <c r="G40" s="10">
        <f>F40/F42*100</f>
        <v>1.005513566053862E-3</v>
      </c>
      <c r="H40" s="10"/>
      <c r="I40" s="10"/>
    </row>
    <row r="41" spans="1:9" ht="39" customHeight="1">
      <c r="A41" s="3" t="s">
        <v>33</v>
      </c>
      <c r="B41" s="15">
        <v>-32</v>
      </c>
      <c r="C41" s="15">
        <f>B41/B42*100</f>
        <v>-1.0434601137371524E-2</v>
      </c>
      <c r="D41" s="15">
        <v>-44</v>
      </c>
      <c r="E41" s="15">
        <f>D41/D42*100</f>
        <v>-6.8759024621981631E-3</v>
      </c>
      <c r="F41" s="15">
        <v>-53</v>
      </c>
      <c r="G41" s="10">
        <f>F41/F42*100</f>
        <v>-1.7764073000284895E-2</v>
      </c>
      <c r="H41" s="10">
        <f t="shared" si="2"/>
        <v>65.625</v>
      </c>
      <c r="I41" s="10">
        <f t="shared" si="3"/>
        <v>120.45454545454545</v>
      </c>
    </row>
    <row r="42" spans="1:9" ht="29.25" customHeight="1">
      <c r="A42" s="12" t="s">
        <v>34</v>
      </c>
      <c r="B42" s="16">
        <f>B8+B31</f>
        <v>306672</v>
      </c>
      <c r="C42" s="16">
        <f t="shared" ref="C42:F42" si="6">C8+C31</f>
        <v>100</v>
      </c>
      <c r="D42" s="16">
        <f t="shared" si="6"/>
        <v>639916</v>
      </c>
      <c r="E42" s="16">
        <f t="shared" si="6"/>
        <v>100</v>
      </c>
      <c r="F42" s="16">
        <f t="shared" si="6"/>
        <v>298355</v>
      </c>
      <c r="G42" s="10">
        <f>G31+G8</f>
        <v>100</v>
      </c>
      <c r="H42" s="10">
        <f t="shared" si="2"/>
        <v>-2.712018051859971</v>
      </c>
      <c r="I42" s="10">
        <f t="shared" si="3"/>
        <v>46.624088161571208</v>
      </c>
    </row>
    <row r="43" spans="1:9" ht="26.25" customHeight="1">
      <c r="A43" s="3" t="s">
        <v>35</v>
      </c>
      <c r="B43" s="17">
        <f>SUM(B44:B49)</f>
        <v>28143.3</v>
      </c>
      <c r="C43" s="9">
        <f>B43/B87*100</f>
        <v>9.3109050865524807</v>
      </c>
      <c r="D43" s="17">
        <f>SUM(D44:D49)</f>
        <v>60574.2</v>
      </c>
      <c r="E43" s="9">
        <f>D43/D87*100</f>
        <v>9.2226416978837342</v>
      </c>
      <c r="F43" s="17">
        <f>SUM(F44:F49)</f>
        <v>25884.7</v>
      </c>
      <c r="G43" s="9">
        <f>F43/F87*100</f>
        <v>8.6765908664288958</v>
      </c>
      <c r="H43" s="9">
        <f>F43/B43*100-100</f>
        <v>-8.0253559461754662</v>
      </c>
      <c r="I43" s="10">
        <f t="shared" ref="I43:I63" si="7">F43/D43*100</f>
        <v>42.732219327700577</v>
      </c>
    </row>
    <row r="44" spans="1:9" ht="78" customHeight="1">
      <c r="A44" s="3" t="s">
        <v>36</v>
      </c>
      <c r="B44" s="17">
        <v>120.5</v>
      </c>
      <c r="C44" s="9">
        <f>B44/B87*100</f>
        <v>3.9866116018006909E-2</v>
      </c>
      <c r="D44" s="17">
        <v>355.1</v>
      </c>
      <c r="E44" s="9">
        <f>D44/D87*100</f>
        <v>5.4065263213026578E-2</v>
      </c>
      <c r="F44" s="17">
        <v>112.7</v>
      </c>
      <c r="G44" s="9">
        <f>F44/F87*100</f>
        <v>3.7777211659649777E-2</v>
      </c>
      <c r="H44" s="9">
        <f>F44/B44*100-100</f>
        <v>-6.473029045643159</v>
      </c>
      <c r="I44" s="10">
        <f t="shared" si="7"/>
        <v>31.737538721486903</v>
      </c>
    </row>
    <row r="45" spans="1:9" ht="111.75" customHeight="1">
      <c r="A45" s="3" t="s">
        <v>37</v>
      </c>
      <c r="B45" s="17">
        <v>9300.2999999999993</v>
      </c>
      <c r="C45" s="9">
        <f>B45/B87*100</f>
        <v>3.0769032265748519</v>
      </c>
      <c r="D45" s="17">
        <v>20731.099999999999</v>
      </c>
      <c r="E45" s="9">
        <f>D45/D87*100</f>
        <v>3.1563851821897351</v>
      </c>
      <c r="F45" s="17">
        <v>8078.4</v>
      </c>
      <c r="G45" s="9">
        <f>F45/F87*100</f>
        <v>2.7078919846611775</v>
      </c>
      <c r="H45" s="9">
        <f>F45/B45*100-100</f>
        <v>-13.138285861746397</v>
      </c>
      <c r="I45" s="10">
        <f t="shared" si="7"/>
        <v>38.967541519745694</v>
      </c>
    </row>
    <row r="46" spans="1:9" ht="15" customHeight="1">
      <c r="A46" s="3" t="s">
        <v>38</v>
      </c>
      <c r="B46" s="17">
        <v>14.6</v>
      </c>
      <c r="C46" s="9">
        <f>B46/B87*100</f>
        <v>4.8302514013518743E-3</v>
      </c>
      <c r="D46" s="17">
        <v>0.3</v>
      </c>
      <c r="E46" s="9">
        <f>D46/D87*100</f>
        <v>4.5676088324156495E-5</v>
      </c>
      <c r="F46" s="17">
        <v>0.3</v>
      </c>
      <c r="G46" s="9">
        <f>F46/F87*100</f>
        <v>1.0056045694671633E-4</v>
      </c>
      <c r="H46" s="9">
        <f t="shared" ref="H46:H48" si="8">F46/B46*100-100</f>
        <v>-97.945205479452056</v>
      </c>
      <c r="I46" s="10">
        <f t="shared" si="7"/>
        <v>100</v>
      </c>
    </row>
    <row r="47" spans="1:9" ht="64.5" customHeight="1">
      <c r="A47" s="3" t="s">
        <v>39</v>
      </c>
      <c r="B47" s="17">
        <v>3191.1</v>
      </c>
      <c r="C47" s="9">
        <f>B47/B87*100</f>
        <v>1.0557407703324635</v>
      </c>
      <c r="D47" s="17">
        <v>7612.8</v>
      </c>
      <c r="E47" s="9">
        <f>D47/D87*100</f>
        <v>1.1590764173137953</v>
      </c>
      <c r="F47" s="17">
        <v>3218.6</v>
      </c>
      <c r="G47" s="9">
        <f>F47/F87*100</f>
        <v>1.078879622429004</v>
      </c>
      <c r="H47" s="9">
        <f t="shared" si="8"/>
        <v>0.8617718028266097</v>
      </c>
      <c r="I47" s="10">
        <f t="shared" si="7"/>
        <v>42.278793610760822</v>
      </c>
    </row>
    <row r="48" spans="1:9" ht="15" customHeight="1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1.5225362774718833E-2</v>
      </c>
      <c r="F48" s="17">
        <v>0</v>
      </c>
      <c r="G48" s="9">
        <f>F48/F87*100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>
      <c r="A49" s="3" t="s">
        <v>41</v>
      </c>
      <c r="B49" s="17">
        <v>15516.8</v>
      </c>
      <c r="C49" s="9">
        <f>B49/B87*100</f>
        <v>5.1335647222258061</v>
      </c>
      <c r="D49" s="17">
        <v>31774.9</v>
      </c>
      <c r="E49" s="9">
        <f>D49/D87*100</f>
        <v>4.8378437963041341</v>
      </c>
      <c r="F49" s="17">
        <v>14474.7</v>
      </c>
      <c r="G49" s="9">
        <f>F49/F87*100</f>
        <v>4.8519414872221178</v>
      </c>
      <c r="H49" s="9">
        <f>F49/B49*100-100</f>
        <v>-6.7159465869251278</v>
      </c>
      <c r="I49" s="10">
        <f t="shared" si="7"/>
        <v>45.553880578695768</v>
      </c>
    </row>
    <row r="50" spans="1:9" ht="15" customHeight="1">
      <c r="A50" s="3" t="s">
        <v>42</v>
      </c>
      <c r="B50" s="17">
        <f>B51</f>
        <v>654.20000000000005</v>
      </c>
      <c r="C50" s="9">
        <f>B50/B87*100</f>
        <v>0.21643496347701346</v>
      </c>
      <c r="D50" s="17">
        <f>D51</f>
        <v>1583.6</v>
      </c>
      <c r="E50" s="9">
        <f>D50/D87*100</f>
        <v>0.24110884490044743</v>
      </c>
      <c r="F50" s="17">
        <f>F51</f>
        <v>791.8</v>
      </c>
      <c r="G50" s="9">
        <f>F50/F87*100</f>
        <v>0.26541256603469998</v>
      </c>
      <c r="H50" s="9">
        <f>F50/B50*100-100</f>
        <v>21.033323142769774</v>
      </c>
      <c r="I50" s="10">
        <f t="shared" si="7"/>
        <v>50</v>
      </c>
    </row>
    <row r="51" spans="1:9" ht="26.25" customHeight="1">
      <c r="A51" s="3" t="s">
        <v>43</v>
      </c>
      <c r="B51" s="17">
        <v>654.20000000000005</v>
      </c>
      <c r="C51" s="9">
        <f>B51/B87*100</f>
        <v>0.21643496347701346</v>
      </c>
      <c r="D51" s="17">
        <v>1583.6</v>
      </c>
      <c r="E51" s="9">
        <f>D51/D87*100</f>
        <v>0.24110884490044743</v>
      </c>
      <c r="F51" s="17">
        <v>791.8</v>
      </c>
      <c r="G51" s="9">
        <f>F51/F87*100</f>
        <v>0.26541256603469998</v>
      </c>
      <c r="H51" s="9">
        <f t="shared" ref="H51:H100" si="9">F51/B51*100-100</f>
        <v>21.033323142769774</v>
      </c>
      <c r="I51" s="10">
        <f t="shared" si="7"/>
        <v>50</v>
      </c>
    </row>
    <row r="52" spans="1:9" ht="51.75" customHeight="1">
      <c r="A52" s="3" t="s">
        <v>44</v>
      </c>
      <c r="B52" s="17">
        <f>B53</f>
        <v>873.9</v>
      </c>
      <c r="C52" s="9">
        <f>B52/B87*100</f>
        <v>0.28912032189324677</v>
      </c>
      <c r="D52" s="17">
        <f>D53</f>
        <v>1775</v>
      </c>
      <c r="E52" s="9">
        <f>D52/D87*100</f>
        <v>0.27025018925125927</v>
      </c>
      <c r="F52" s="17">
        <f>F53</f>
        <v>375</v>
      </c>
      <c r="G52" s="9">
        <f>F52/F87*100</f>
        <v>0.12570057118339542</v>
      </c>
      <c r="H52" s="9">
        <f t="shared" si="9"/>
        <v>-57.088911774802611</v>
      </c>
      <c r="I52" s="10">
        <f t="shared" si="7"/>
        <v>21.12676056338028</v>
      </c>
    </row>
    <row r="53" spans="1:9" ht="66" customHeight="1">
      <c r="A53" s="3" t="s">
        <v>103</v>
      </c>
      <c r="B53" s="17">
        <v>873.9</v>
      </c>
      <c r="C53" s="9">
        <f>B53/B87*100</f>
        <v>0.28912032189324677</v>
      </c>
      <c r="D53" s="17">
        <v>1775</v>
      </c>
      <c r="E53" s="9">
        <f>D53/D87*100</f>
        <v>0.27025018925125927</v>
      </c>
      <c r="F53" s="17">
        <v>375</v>
      </c>
      <c r="G53" s="9">
        <f>F53/F87*100</f>
        <v>0.12570057118339542</v>
      </c>
      <c r="H53" s="9">
        <f t="shared" si="9"/>
        <v>-57.088911774802611</v>
      </c>
      <c r="I53" s="10">
        <f t="shared" si="7"/>
        <v>21.12676056338028</v>
      </c>
    </row>
    <row r="54" spans="1:9" ht="26.25" customHeight="1">
      <c r="A54" s="3" t="s">
        <v>45</v>
      </c>
      <c r="B54" s="17">
        <f>SUM(B55:B58)</f>
        <v>6353.2</v>
      </c>
      <c r="C54" s="9">
        <f>B54/B87*100</f>
        <v>2.1018872056896392</v>
      </c>
      <c r="D54" s="17">
        <f>SUM(D55:D58)</f>
        <v>15140.2</v>
      </c>
      <c r="E54" s="9">
        <f>D54/D87*100</f>
        <v>2.3051503748179809</v>
      </c>
      <c r="F54" s="17">
        <f>SUM(F55:F58)</f>
        <v>1115.0999999999999</v>
      </c>
      <c r="G54" s="9">
        <f>F54/F87*100</f>
        <v>0.37378321847094464</v>
      </c>
      <c r="H54" s="9">
        <f t="shared" si="9"/>
        <v>-82.448215072719265</v>
      </c>
      <c r="I54" s="10">
        <f t="shared" si="7"/>
        <v>7.3651603017133178</v>
      </c>
    </row>
    <row r="55" spans="1:9" ht="26.25" customHeight="1">
      <c r="A55" s="3" t="s">
        <v>46</v>
      </c>
      <c r="B55" s="17">
        <v>1264</v>
      </c>
      <c r="C55" s="9">
        <f>B55/B87*100</f>
        <v>0.4181806692677239</v>
      </c>
      <c r="D55" s="17">
        <v>1196</v>
      </c>
      <c r="E55" s="9">
        <f>D55/D87*100</f>
        <v>0.18209533878563725</v>
      </c>
      <c r="F55" s="17">
        <v>61</v>
      </c>
      <c r="G55" s="9">
        <f>F55/F87*100</f>
        <v>2.0447292912498988E-2</v>
      </c>
      <c r="H55" s="9">
        <f t="shared" si="9"/>
        <v>-95.174050632911388</v>
      </c>
      <c r="I55" s="10">
        <f t="shared" si="7"/>
        <v>5.1003344481605355</v>
      </c>
    </row>
    <row r="56" spans="1:9" ht="26.25" customHeight="1">
      <c r="A56" s="18" t="s">
        <v>47</v>
      </c>
      <c r="B56" s="17">
        <v>0</v>
      </c>
      <c r="C56" s="9">
        <f>B56/B87*100</f>
        <v>0</v>
      </c>
      <c r="D56" s="17">
        <v>350</v>
      </c>
      <c r="E56" s="9">
        <f>D56/D87*100</f>
        <v>5.3288769711515915E-2</v>
      </c>
      <c r="F56" s="17">
        <v>0</v>
      </c>
      <c r="G56" s="9">
        <f>F56/F87*100</f>
        <v>0</v>
      </c>
      <c r="H56" s="9" t="e">
        <f t="shared" si="9"/>
        <v>#DIV/0!</v>
      </c>
      <c r="I56" s="10">
        <f t="shared" si="7"/>
        <v>0</v>
      </c>
    </row>
    <row r="57" spans="1:9" ht="26.25" customHeight="1">
      <c r="A57" s="3" t="s">
        <v>48</v>
      </c>
      <c r="B57" s="17">
        <v>526</v>
      </c>
      <c r="C57" s="9">
        <f>B57/B87*100</f>
        <v>0.17402138610349904</v>
      </c>
      <c r="D57" s="17">
        <v>12204.2</v>
      </c>
      <c r="E57" s="9">
        <f>D57/D87*100</f>
        <v>1.858133723752236</v>
      </c>
      <c r="F57" s="17">
        <v>821</v>
      </c>
      <c r="G57" s="9">
        <f>F57/F87*100</f>
        <v>0.27520045051084707</v>
      </c>
      <c r="H57" s="9">
        <f t="shared" si="9"/>
        <v>56.083650190114071</v>
      </c>
      <c r="I57" s="10">
        <f t="shared" si="7"/>
        <v>6.7271922780682054</v>
      </c>
    </row>
    <row r="58" spans="1:9" ht="26.25" customHeight="1">
      <c r="A58" s="3" t="s">
        <v>49</v>
      </c>
      <c r="B58" s="17">
        <v>4563.2</v>
      </c>
      <c r="C58" s="9">
        <f>B58/B87*100</f>
        <v>1.5096851503184161</v>
      </c>
      <c r="D58" s="17">
        <v>1390</v>
      </c>
      <c r="E58" s="9">
        <f>D58/D87*100</f>
        <v>0.21163254256859176</v>
      </c>
      <c r="F58" s="17">
        <v>233.1</v>
      </c>
      <c r="G58" s="9">
        <f>F58/F87*100</f>
        <v>7.8135475047598602E-2</v>
      </c>
      <c r="H58" s="9">
        <f t="shared" si="9"/>
        <v>-94.891742636746145</v>
      </c>
      <c r="I58" s="10">
        <f t="shared" si="7"/>
        <v>16.769784172661868</v>
      </c>
    </row>
    <row r="59" spans="1:9" ht="26.25" customHeight="1">
      <c r="A59" s="3" t="s">
        <v>50</v>
      </c>
      <c r="B59" s="17">
        <f>SUM(B60:B62)</f>
        <v>2227.4</v>
      </c>
      <c r="C59" s="9">
        <f>B59/B87*100</f>
        <v>0.73691109392953191</v>
      </c>
      <c r="D59" s="17">
        <f>SUM(D60:D62)</f>
        <v>3879.2</v>
      </c>
      <c r="E59" s="9">
        <f>D59/D87*100</f>
        <v>0.59062227275689283</v>
      </c>
      <c r="F59" s="17">
        <f>SUM(F60:F62)</f>
        <v>1164.7</v>
      </c>
      <c r="G59" s="9">
        <f>F59/F87*100</f>
        <v>0.39040921401946843</v>
      </c>
      <c r="H59" s="9">
        <f t="shared" si="9"/>
        <v>-47.710334919637241</v>
      </c>
      <c r="I59" s="10">
        <f t="shared" si="7"/>
        <v>30.024231800371215</v>
      </c>
    </row>
    <row r="60" spans="1:9" ht="15" customHeight="1">
      <c r="A60" s="3" t="s">
        <v>51</v>
      </c>
      <c r="B60" s="17">
        <v>1927.4</v>
      </c>
      <c r="C60" s="9">
        <f>B60/B87*100</f>
        <v>0.63765935280586328</v>
      </c>
      <c r="D60" s="17">
        <v>2187</v>
      </c>
      <c r="E60" s="9">
        <f>D60/D87*100</f>
        <v>0.33297868388310087</v>
      </c>
      <c r="F60" s="17">
        <v>813.4</v>
      </c>
      <c r="G60" s="9">
        <f>F60/F87*100</f>
        <v>0.2726529189348636</v>
      </c>
      <c r="H60" s="9">
        <f t="shared" si="9"/>
        <v>-57.79806993877763</v>
      </c>
      <c r="I60" s="10">
        <f t="shared" si="7"/>
        <v>37.192501143118427</v>
      </c>
    </row>
    <row r="61" spans="1:9" ht="15" customHeight="1">
      <c r="A61" s="3" t="s">
        <v>52</v>
      </c>
      <c r="B61" s="17">
        <v>0</v>
      </c>
      <c r="C61" s="9">
        <f>B61/B87*100</f>
        <v>0</v>
      </c>
      <c r="D61" s="17">
        <v>950</v>
      </c>
      <c r="E61" s="9">
        <f>D61/D87*100</f>
        <v>0.14464094635982891</v>
      </c>
      <c r="F61" s="17">
        <v>75</v>
      </c>
      <c r="G61" s="9">
        <f>F61/F87*100</f>
        <v>2.5140114236679088E-2</v>
      </c>
      <c r="H61" s="9" t="e">
        <f t="shared" si="9"/>
        <v>#DIV/0!</v>
      </c>
      <c r="I61" s="10">
        <f t="shared" si="7"/>
        <v>7.8947368421052628</v>
      </c>
    </row>
    <row r="62" spans="1:9" ht="15" customHeight="1">
      <c r="A62" s="3" t="s">
        <v>53</v>
      </c>
      <c r="B62" s="17">
        <v>300</v>
      </c>
      <c r="C62" s="9">
        <f>B62/B87*100</f>
        <v>9.9251741123668663E-2</v>
      </c>
      <c r="D62" s="17">
        <v>742.2</v>
      </c>
      <c r="E62" s="9">
        <f>D62/D87*100</f>
        <v>0.11300264251396318</v>
      </c>
      <c r="F62" s="17">
        <v>276.3</v>
      </c>
      <c r="G62" s="9">
        <f>F62/F87*100</f>
        <v>9.2616180847925764E-2</v>
      </c>
      <c r="H62" s="9">
        <f t="shared" si="9"/>
        <v>-7.8999999999999915</v>
      </c>
      <c r="I62" s="10">
        <f t="shared" si="7"/>
        <v>37.227162489894909</v>
      </c>
    </row>
    <row r="63" spans="1:9" ht="15" customHeight="1">
      <c r="A63" s="3" t="s">
        <v>54</v>
      </c>
      <c r="B63" s="17">
        <f>SUM(B64:B69)</f>
        <v>235457.99999999997</v>
      </c>
      <c r="C63" s="9">
        <f>B63/B87*100</f>
        <v>77.898721538322562</v>
      </c>
      <c r="D63" s="17">
        <f>SUM(D64:D69)</f>
        <v>498123.39999999997</v>
      </c>
      <c r="E63" s="9">
        <f>D63/D87*100</f>
        <v>75.841094715763774</v>
      </c>
      <c r="F63" s="17">
        <f>SUM(F64:F69)</f>
        <v>232946.7</v>
      </c>
      <c r="G63" s="9">
        <f>F63/F87*100</f>
        <v>78.084088654098835</v>
      </c>
      <c r="H63" s="9">
        <f t="shared" si="9"/>
        <v>-1.0665596412098921</v>
      </c>
      <c r="I63" s="10">
        <f t="shared" si="7"/>
        <v>46.764857864537184</v>
      </c>
    </row>
    <row r="64" spans="1:9" ht="15" customHeight="1">
      <c r="A64" s="3" t="s">
        <v>55</v>
      </c>
      <c r="B64" s="17">
        <v>66236.800000000003</v>
      </c>
      <c r="C64" s="9">
        <f>B64/B87*100</f>
        <v>21.913725754867389</v>
      </c>
      <c r="D64" s="17">
        <v>148371.79999999999</v>
      </c>
      <c r="E64" s="9">
        <f>D64/D87*100</f>
        <v>22.590144805380273</v>
      </c>
      <c r="F64" s="17">
        <v>69591.100000000006</v>
      </c>
      <c r="G64" s="9">
        <f>F64/F87*100</f>
        <v>23.327042718082108</v>
      </c>
      <c r="H64" s="9">
        <f t="shared" si="9"/>
        <v>5.0641033383255234</v>
      </c>
      <c r="I64" s="10">
        <f t="shared" ref="I64:I100" si="10">F64/D64*100</f>
        <v>46.903185106603821</v>
      </c>
    </row>
    <row r="65" spans="1:9" ht="15" customHeight="1">
      <c r="A65" s="3" t="s">
        <v>56</v>
      </c>
      <c r="B65" s="17">
        <v>149201.79999999999</v>
      </c>
      <c r="C65" s="9">
        <f>B65/B87*100</f>
        <v>49.361794762617947</v>
      </c>
      <c r="D65" s="17">
        <v>315531.59999999998</v>
      </c>
      <c r="E65" s="9">
        <f>D65/D87*100</f>
        <v>48.04083076887472</v>
      </c>
      <c r="F65" s="17">
        <v>144533.70000000001</v>
      </c>
      <c r="G65" s="9">
        <f>F65/F87*100</f>
        <v>48.447916387332057</v>
      </c>
      <c r="H65" s="9">
        <f t="shared" si="9"/>
        <v>-3.1287156053076899</v>
      </c>
      <c r="I65" s="10">
        <f t="shared" si="10"/>
        <v>45.80641051482641</v>
      </c>
    </row>
    <row r="66" spans="1:9" ht="26.25" customHeight="1">
      <c r="A66" s="3" t="s">
        <v>57</v>
      </c>
      <c r="B66" s="17">
        <v>18739.3</v>
      </c>
      <c r="C66" s="9">
        <f>B66/B87*100</f>
        <v>6.1996938414625467</v>
      </c>
      <c r="D66" s="17">
        <v>32405</v>
      </c>
      <c r="E66" s="9">
        <f>D66/D87*100</f>
        <v>4.9337788071476378</v>
      </c>
      <c r="F66" s="17">
        <v>17799.400000000001</v>
      </c>
      <c r="G66" s="9">
        <f>F66/F87*100</f>
        <v>5.9663859912579431</v>
      </c>
      <c r="H66" s="9">
        <f t="shared" si="9"/>
        <v>-5.0156622712694627</v>
      </c>
      <c r="I66" s="10">
        <f t="shared" si="10"/>
        <v>54.927943218639108</v>
      </c>
    </row>
    <row r="67" spans="1:9" ht="36.75" customHeight="1">
      <c r="A67" s="3" t="s">
        <v>58</v>
      </c>
      <c r="B67" s="17">
        <v>17.5</v>
      </c>
      <c r="C67" s="9">
        <f>B67/B87*100</f>
        <v>5.789684898880672E-3</v>
      </c>
      <c r="D67" s="17">
        <v>310</v>
      </c>
      <c r="E67" s="9">
        <f>D67/D87*100</f>
        <v>4.7198624601628381E-2</v>
      </c>
      <c r="F67" s="17">
        <v>83.9</v>
      </c>
      <c r="G67" s="9">
        <f>F67/F87*100</f>
        <v>2.8123407792765006E-2</v>
      </c>
      <c r="H67" s="9">
        <f t="shared" si="9"/>
        <v>379.42857142857144</v>
      </c>
      <c r="I67" s="10">
        <f t="shared" si="10"/>
        <v>27.064516129032263</v>
      </c>
    </row>
    <row r="68" spans="1:9" ht="15" customHeight="1">
      <c r="A68" s="3" t="s">
        <v>59</v>
      </c>
      <c r="B68" s="17">
        <v>1262.5999999999999</v>
      </c>
      <c r="C68" s="9">
        <f>B68/B87*100</f>
        <v>0.41771749447581341</v>
      </c>
      <c r="D68" s="17">
        <v>170</v>
      </c>
      <c r="E68" s="9">
        <f>D68/D87*100</f>
        <v>2.5883116717022016E-2</v>
      </c>
      <c r="F68" s="17">
        <v>68.7</v>
      </c>
      <c r="G68" s="9">
        <f>F68/F87*100</f>
        <v>2.3028344640798046E-2</v>
      </c>
      <c r="H68" s="9">
        <f t="shared" si="9"/>
        <v>-94.558846824013941</v>
      </c>
      <c r="I68" s="10">
        <f t="shared" si="10"/>
        <v>40.411764705882355</v>
      </c>
    </row>
    <row r="69" spans="1:9" ht="26.25" customHeight="1">
      <c r="A69" s="3" t="s">
        <v>60</v>
      </c>
      <c r="B69" s="17">
        <v>0</v>
      </c>
      <c r="C69" s="9">
        <f>B69/B87*100</f>
        <v>0</v>
      </c>
      <c r="D69" s="17">
        <v>1335</v>
      </c>
      <c r="E69" s="9">
        <f>D69/D87*100</f>
        <v>0.20325859304249641</v>
      </c>
      <c r="F69" s="17">
        <v>869.9</v>
      </c>
      <c r="G69" s="9">
        <f>F69/F87*100</f>
        <v>0.29159180499316184</v>
      </c>
      <c r="H69" s="9" t="e">
        <f t="shared" si="9"/>
        <v>#DIV/0!</v>
      </c>
      <c r="I69" s="10">
        <f t="shared" si="10"/>
        <v>65.161048689138582</v>
      </c>
    </row>
    <row r="70" spans="1:9" ht="26.25" customHeight="1">
      <c r="A70" s="3" t="s">
        <v>61</v>
      </c>
      <c r="B70" s="17">
        <f>B71</f>
        <v>6389.5</v>
      </c>
      <c r="C70" s="9">
        <f>B70/B87*100</f>
        <v>2.1138966663656027</v>
      </c>
      <c r="D70" s="17">
        <f>D71</f>
        <v>14615.4</v>
      </c>
      <c r="E70" s="9">
        <f>D70/D87*100</f>
        <v>2.2252476709762563</v>
      </c>
      <c r="F70" s="17">
        <f>F71</f>
        <v>6834.9</v>
      </c>
      <c r="G70" s="9">
        <f>F70/F87*100</f>
        <v>2.2910688906170384</v>
      </c>
      <c r="H70" s="9">
        <f t="shared" si="9"/>
        <v>6.9708114875968334</v>
      </c>
      <c r="I70" s="10">
        <f t="shared" si="10"/>
        <v>46.765056036783122</v>
      </c>
    </row>
    <row r="71" spans="1:9" ht="15" customHeight="1">
      <c r="A71" s="3" t="s">
        <v>62</v>
      </c>
      <c r="B71" s="17">
        <v>6389.5</v>
      </c>
      <c r="C71" s="9">
        <f>B71/B87*100</f>
        <v>2.1138966663656027</v>
      </c>
      <c r="D71" s="17">
        <v>14615.4</v>
      </c>
      <c r="E71" s="9">
        <f>D71/D87*100</f>
        <v>2.2252476709762563</v>
      </c>
      <c r="F71" s="17">
        <v>6834.9</v>
      </c>
      <c r="G71" s="9">
        <f>F71/F87*100</f>
        <v>2.2910688906170384</v>
      </c>
      <c r="H71" s="9">
        <f t="shared" si="9"/>
        <v>6.9708114875968334</v>
      </c>
      <c r="I71" s="10">
        <f t="shared" si="10"/>
        <v>46.765056036783122</v>
      </c>
    </row>
    <row r="72" spans="1:9" ht="15" customHeight="1">
      <c r="A72" s="3" t="s">
        <v>63</v>
      </c>
      <c r="B72" s="17">
        <f>SUM(B73:B76)</f>
        <v>12587.199999999999</v>
      </c>
      <c r="C72" s="9">
        <f>B72/B87*100</f>
        <v>4.1643383862394732</v>
      </c>
      <c r="D72" s="17">
        <f>SUM(D73:D76)</f>
        <v>34071.1</v>
      </c>
      <c r="E72" s="9">
        <f>D72/D87*100</f>
        <v>5.1874485763372284</v>
      </c>
      <c r="F72" s="17">
        <f>SUM(F73:F76)</f>
        <v>17883.8</v>
      </c>
      <c r="G72" s="9">
        <f>F72/F87*100</f>
        <v>5.9946769998122855</v>
      </c>
      <c r="H72" s="9">
        <f t="shared" si="9"/>
        <v>42.079255116308644</v>
      </c>
      <c r="I72" s="10">
        <f t="shared" si="10"/>
        <v>52.489646650680491</v>
      </c>
    </row>
    <row r="73" spans="1:9" ht="15" customHeight="1">
      <c r="A73" s="3" t="s">
        <v>64</v>
      </c>
      <c r="B73" s="17">
        <v>1117.9000000000001</v>
      </c>
      <c r="C73" s="9">
        <f>B73/B87*100</f>
        <v>0.36984507134049732</v>
      </c>
      <c r="D73" s="17">
        <v>2400</v>
      </c>
      <c r="E73" s="9">
        <f>D73/D87*100</f>
        <v>0.36540870659325198</v>
      </c>
      <c r="F73" s="17">
        <v>1092.5999999999999</v>
      </c>
      <c r="G73" s="9">
        <f>F73/F87*100</f>
        <v>0.36624118419994089</v>
      </c>
      <c r="H73" s="9">
        <f t="shared" si="9"/>
        <v>-2.2631720189641413</v>
      </c>
      <c r="I73" s="10">
        <f t="shared" si="10"/>
        <v>45.524999999999999</v>
      </c>
    </row>
    <row r="74" spans="1:9" ht="26.25" customHeight="1">
      <c r="A74" s="3" t="s">
        <v>65</v>
      </c>
      <c r="B74" s="17">
        <v>5544.5</v>
      </c>
      <c r="C74" s="9">
        <f>B74/B87*100</f>
        <v>1.8343375955339363</v>
      </c>
      <c r="D74" s="17">
        <v>18378.2</v>
      </c>
      <c r="E74" s="9">
        <f>D74/D87*100</f>
        <v>2.7981476214633765</v>
      </c>
      <c r="F74" s="17">
        <v>12425.1</v>
      </c>
      <c r="G74" s="9">
        <f>F74/F87*100</f>
        <v>4.1649124453621509</v>
      </c>
      <c r="H74" s="9">
        <f t="shared" si="9"/>
        <v>124.09775453151775</v>
      </c>
      <c r="I74" s="10">
        <f t="shared" si="10"/>
        <v>67.607817958233113</v>
      </c>
    </row>
    <row r="75" spans="1:9" ht="15" customHeight="1">
      <c r="A75" s="3" t="s">
        <v>66</v>
      </c>
      <c r="B75" s="17">
        <v>5528.7</v>
      </c>
      <c r="C75" s="9">
        <f>B75/B87*100</f>
        <v>1.8291103371680897</v>
      </c>
      <c r="D75" s="17">
        <v>12058.2</v>
      </c>
      <c r="E75" s="9">
        <f>D75/D87*100</f>
        <v>1.8359046941011463</v>
      </c>
      <c r="F75" s="17">
        <v>3788.3</v>
      </c>
      <c r="G75" s="9">
        <f>F75/F87*100</f>
        <v>1.2698439301708184</v>
      </c>
      <c r="H75" s="9">
        <f t="shared" si="9"/>
        <v>-31.479371280771247</v>
      </c>
      <c r="I75" s="10">
        <f t="shared" si="10"/>
        <v>31.416795209898655</v>
      </c>
    </row>
    <row r="76" spans="1:9" ht="26.25" customHeight="1">
      <c r="A76" s="3" t="s">
        <v>67</v>
      </c>
      <c r="B76" s="17">
        <v>396.1</v>
      </c>
      <c r="C76" s="9">
        <f>B76/B87*100</f>
        <v>0.13104538219695053</v>
      </c>
      <c r="D76" s="17">
        <v>1234.7</v>
      </c>
      <c r="E76" s="9">
        <f>D76/D87*100</f>
        <v>0.18798755417945343</v>
      </c>
      <c r="F76" s="17">
        <v>577.79999999999995</v>
      </c>
      <c r="G76" s="9">
        <f>F76/F87*100</f>
        <v>0.19367944007937565</v>
      </c>
      <c r="H76" s="9">
        <f t="shared" si="9"/>
        <v>45.87225448119159</v>
      </c>
      <c r="I76" s="10">
        <f t="shared" si="10"/>
        <v>46.796792743176475</v>
      </c>
    </row>
    <row r="77" spans="1:9" ht="26.25" customHeight="1">
      <c r="A77" s="3" t="s">
        <v>68</v>
      </c>
      <c r="B77" s="17">
        <f>SUM(B78:B79)</f>
        <v>555.29999999999995</v>
      </c>
      <c r="C77" s="9">
        <f>B77/B87*100</f>
        <v>0.18371497281991067</v>
      </c>
      <c r="D77" s="17">
        <f>SUM(D78:D79)</f>
        <v>7208.4</v>
      </c>
      <c r="E77" s="9">
        <f>D77/D87*100</f>
        <v>1.0975050502528323</v>
      </c>
      <c r="F77" s="17">
        <f>SUM(F78:F79)</f>
        <v>4373.9000000000005</v>
      </c>
      <c r="G77" s="9">
        <f>F77/F87*100</f>
        <v>1.4661379421308089</v>
      </c>
      <c r="H77" s="9">
        <f t="shared" si="9"/>
        <v>687.66432558977147</v>
      </c>
      <c r="I77" s="10">
        <f t="shared" si="10"/>
        <v>60.677820320736927</v>
      </c>
    </row>
    <row r="78" spans="1:9" ht="15" customHeight="1">
      <c r="A78" s="3" t="s">
        <v>69</v>
      </c>
      <c r="B78" s="17">
        <v>555.29999999999995</v>
      </c>
      <c r="C78" s="9">
        <f>B78/B87*100</f>
        <v>0.18371497281991067</v>
      </c>
      <c r="D78" s="17">
        <v>300</v>
      </c>
      <c r="E78" s="9">
        <f t="shared" ref="E78:G78" si="11">D78/D87*100</f>
        <v>4.5676088324156497E-2</v>
      </c>
      <c r="F78" s="17">
        <v>275.10000000000002</v>
      </c>
      <c r="G78" s="9">
        <f t="shared" si="11"/>
        <v>9.2213939020138899E-2</v>
      </c>
      <c r="H78" s="9">
        <f t="shared" si="9"/>
        <v>-50.459211237169086</v>
      </c>
      <c r="I78" s="10">
        <f t="shared" si="10"/>
        <v>91.7</v>
      </c>
    </row>
    <row r="79" spans="1:9" ht="15" customHeight="1">
      <c r="A79" s="3" t="s">
        <v>70</v>
      </c>
      <c r="B79" s="17">
        <v>0</v>
      </c>
      <c r="C79" s="9">
        <f>B79/B87*100</f>
        <v>0</v>
      </c>
      <c r="D79" s="17">
        <v>6908.4</v>
      </c>
      <c r="E79" s="9">
        <f t="shared" ref="E79:G79" si="12">D79/D87*100</f>
        <v>1.0518289619286758</v>
      </c>
      <c r="F79" s="17">
        <v>4098.8</v>
      </c>
      <c r="G79" s="9">
        <f t="shared" si="12"/>
        <v>1.3739240031106699</v>
      </c>
      <c r="H79" s="9" t="e">
        <f t="shared" si="9"/>
        <v>#DIV/0!</v>
      </c>
      <c r="I79" s="10">
        <f t="shared" si="10"/>
        <v>59.33066990909618</v>
      </c>
    </row>
    <row r="80" spans="1:9" ht="26.25" customHeight="1">
      <c r="A80" s="3" t="s">
        <v>71</v>
      </c>
      <c r="B80" s="17">
        <f>B81</f>
        <v>385.2</v>
      </c>
      <c r="C80" s="9">
        <f>B80/B87*100</f>
        <v>0.12743923560279055</v>
      </c>
      <c r="D80" s="17">
        <f>D81</f>
        <v>1176.9000000000001</v>
      </c>
      <c r="E80" s="9">
        <f t="shared" ref="E80:G80" si="13">D80/D87*100</f>
        <v>0.17918729449566595</v>
      </c>
      <c r="F80" s="17">
        <f>F81</f>
        <v>575.5</v>
      </c>
      <c r="G80" s="9">
        <f t="shared" si="13"/>
        <v>0.19290847657611751</v>
      </c>
      <c r="H80" s="9">
        <f t="shared" si="9"/>
        <v>49.40290758047766</v>
      </c>
      <c r="I80" s="10">
        <f t="shared" si="10"/>
        <v>48.899651627156082</v>
      </c>
    </row>
    <row r="81" spans="1:9" ht="26.25" customHeight="1">
      <c r="A81" s="3" t="s">
        <v>72</v>
      </c>
      <c r="B81" s="17">
        <v>385.2</v>
      </c>
      <c r="C81" s="9">
        <f>B81/B87*100</f>
        <v>0.12743923560279055</v>
      </c>
      <c r="D81" s="17">
        <v>1176.9000000000001</v>
      </c>
      <c r="E81" s="9">
        <f t="shared" ref="E81:G81" si="14">D81/D87*100</f>
        <v>0.17918729449566595</v>
      </c>
      <c r="F81" s="17">
        <v>575.5</v>
      </c>
      <c r="G81" s="9">
        <f t="shared" si="14"/>
        <v>0.19290847657611751</v>
      </c>
      <c r="H81" s="9">
        <f t="shared" si="9"/>
        <v>49.40290758047766</v>
      </c>
      <c r="I81" s="10">
        <f t="shared" si="10"/>
        <v>48.899651627156082</v>
      </c>
    </row>
    <row r="82" spans="1:9" ht="39" customHeight="1">
      <c r="A82" s="3" t="s">
        <v>73</v>
      </c>
      <c r="B82" s="17">
        <f>B83</f>
        <v>1960.2</v>
      </c>
      <c r="C82" s="9">
        <f>B82/B87*100</f>
        <v>0.64851087650205108</v>
      </c>
      <c r="D82" s="17">
        <f>D83</f>
        <v>626</v>
      </c>
      <c r="E82" s="9">
        <f t="shared" ref="E82:G82" si="15">D82/D87*100</f>
        <v>9.5310770969739889E-2</v>
      </c>
      <c r="F82" s="17">
        <f>F83</f>
        <v>7.9</v>
      </c>
      <c r="G82" s="9">
        <f t="shared" si="15"/>
        <v>2.6480920329301971E-3</v>
      </c>
      <c r="H82" s="9">
        <f t="shared" si="9"/>
        <v>-99.596979900010197</v>
      </c>
      <c r="I82" s="10">
        <f t="shared" si="10"/>
        <v>1.2619808306709266</v>
      </c>
    </row>
    <row r="83" spans="1:9" ht="39" customHeight="1">
      <c r="A83" s="3" t="s">
        <v>74</v>
      </c>
      <c r="B83" s="17">
        <v>1960.2</v>
      </c>
      <c r="C83" s="9">
        <f>B83/B87*100</f>
        <v>0.64851087650205108</v>
      </c>
      <c r="D83" s="17">
        <v>626</v>
      </c>
      <c r="E83" s="9">
        <f t="shared" ref="E83:G83" si="16">D83/D87*100</f>
        <v>9.5310770969739889E-2</v>
      </c>
      <c r="F83" s="17">
        <v>7.9</v>
      </c>
      <c r="G83" s="9">
        <f t="shared" si="16"/>
        <v>2.6480920329301971E-3</v>
      </c>
      <c r="H83" s="9">
        <f t="shared" si="9"/>
        <v>-99.596979900010197</v>
      </c>
      <c r="I83" s="10">
        <f t="shared" si="10"/>
        <v>1.2619808306709266</v>
      </c>
    </row>
    <row r="84" spans="1:9" ht="90" customHeight="1">
      <c r="A84" s="3" t="s">
        <v>75</v>
      </c>
      <c r="B84" s="17">
        <f>SUM(B85:B86)</f>
        <v>6674.2999999999993</v>
      </c>
      <c r="C84" s="9">
        <f>B84/B87*100</f>
        <v>2.2081196526056726</v>
      </c>
      <c r="D84" s="17">
        <f>SUM(D85:D86)</f>
        <v>18025.400000000001</v>
      </c>
      <c r="E84" s="9">
        <f t="shared" ref="E84:G84" si="17">D84/D87*100</f>
        <v>2.7444325415941684</v>
      </c>
      <c r="F84" s="17">
        <f>SUM(F85:F86)</f>
        <v>6374</v>
      </c>
      <c r="G84" s="9">
        <f t="shared" si="17"/>
        <v>2.1365745085945664</v>
      </c>
      <c r="H84" s="9">
        <f t="shared" si="9"/>
        <v>-4.4993482462580232</v>
      </c>
      <c r="I84" s="10">
        <f t="shared" si="10"/>
        <v>35.36121251123415</v>
      </c>
    </row>
    <row r="85" spans="1:9" ht="64.5" customHeight="1">
      <c r="A85" s="3" t="s">
        <v>76</v>
      </c>
      <c r="B85" s="17">
        <v>5945.4</v>
      </c>
      <c r="C85" s="9">
        <f>B85/B87*100</f>
        <v>1.9669710055888654</v>
      </c>
      <c r="D85" s="17">
        <v>12204</v>
      </c>
      <c r="E85" s="9">
        <f t="shared" ref="E85:G85" si="18">D85/D87*100</f>
        <v>1.8581032730266862</v>
      </c>
      <c r="F85" s="17">
        <v>6102</v>
      </c>
      <c r="G85" s="9">
        <f t="shared" si="18"/>
        <v>2.0453996942962105</v>
      </c>
      <c r="H85" s="9">
        <f t="shared" si="9"/>
        <v>2.6339691189827477</v>
      </c>
      <c r="I85" s="10">
        <f t="shared" si="10"/>
        <v>50</v>
      </c>
    </row>
    <row r="86" spans="1:9" ht="26.25" customHeight="1">
      <c r="A86" s="3" t="s">
        <v>77</v>
      </c>
      <c r="B86" s="17">
        <v>728.9</v>
      </c>
      <c r="C86" s="9">
        <f>B86/B87*100</f>
        <v>0.24114864701680694</v>
      </c>
      <c r="D86" s="17">
        <v>5821.4</v>
      </c>
      <c r="E86" s="9">
        <f t="shared" ref="E86:G86" si="19">D86/D87*100</f>
        <v>0.88632926856748206</v>
      </c>
      <c r="F86" s="17">
        <v>272</v>
      </c>
      <c r="G86" s="9">
        <f t="shared" si="19"/>
        <v>9.1174814298356152E-2</v>
      </c>
      <c r="H86" s="9">
        <f t="shared" si="9"/>
        <v>-62.68349567841954</v>
      </c>
      <c r="I86" s="10">
        <f t="shared" si="10"/>
        <v>4.6724155701377681</v>
      </c>
    </row>
    <row r="87" spans="1:9" s="14" customFormat="1" ht="15" customHeight="1">
      <c r="A87" s="12" t="s">
        <v>78</v>
      </c>
      <c r="B87" s="16">
        <f>B43+B50+B52+B54+B59+B63+B70+B72+B77+B80+B82+B84</f>
        <v>302261.7</v>
      </c>
      <c r="C87" s="13">
        <f>C43+C50+C52+C54+C59+C63+C70+C72+C77+C80+C82+C84</f>
        <v>99.999999999999986</v>
      </c>
      <c r="D87" s="16">
        <f>D43+D50+D52+D54+D59+D63+D70+D72+D77+D80+D82+D84</f>
        <v>656798.80000000005</v>
      </c>
      <c r="E87" s="13"/>
      <c r="F87" s="16">
        <f>F43+F50+F52+F54+F59+F63+F70+F72+F77+F80+F82+F84</f>
        <v>298328.00000000006</v>
      </c>
      <c r="G87" s="13"/>
      <c r="H87" s="9">
        <f t="shared" si="9"/>
        <v>-1.3014219135272356</v>
      </c>
      <c r="I87" s="10">
        <f t="shared" si="10"/>
        <v>45.421520258563206</v>
      </c>
    </row>
    <row r="88" spans="1:9" ht="115.5" customHeight="1">
      <c r="A88" s="3" t="s">
        <v>79</v>
      </c>
      <c r="B88" s="17">
        <v>91251.6</v>
      </c>
      <c r="C88" s="9">
        <f>B88/B87*100</f>
        <v>30.189600601068545</v>
      </c>
      <c r="D88" s="17">
        <v>179657.4</v>
      </c>
      <c r="E88" s="9">
        <f t="shared" ref="E88:G88" si="20">D88/D87*100</f>
        <v>27.353490901627708</v>
      </c>
      <c r="F88" s="17">
        <v>84945.1</v>
      </c>
      <c r="G88" s="9">
        <f t="shared" si="20"/>
        <v>28.473726904615049</v>
      </c>
      <c r="H88" s="9">
        <f t="shared" si="9"/>
        <v>-6.911111695575741</v>
      </c>
      <c r="I88" s="10">
        <f t="shared" si="10"/>
        <v>47.281715086603732</v>
      </c>
    </row>
    <row r="89" spans="1:9" ht="51.75" customHeight="1">
      <c r="A89" s="3" t="s">
        <v>80</v>
      </c>
      <c r="B89" s="17">
        <v>67562.3</v>
      </c>
      <c r="C89" s="9">
        <f>B89/B87*100</f>
        <v>22.352253031065462</v>
      </c>
      <c r="D89" s="17">
        <v>134720.20000000001</v>
      </c>
      <c r="E89" s="9">
        <f t="shared" ref="E89:G89" si="21">D89/D87*100</f>
        <v>20.511639180826762</v>
      </c>
      <c r="F89" s="17">
        <v>44767</v>
      </c>
      <c r="G89" s="9">
        <f t="shared" si="21"/>
        <v>15.005966587112168</v>
      </c>
      <c r="H89" s="9">
        <f t="shared" si="9"/>
        <v>-33.739674345011935</v>
      </c>
      <c r="I89" s="10">
        <f t="shared" si="10"/>
        <v>33.22961218881801</v>
      </c>
    </row>
    <row r="90" spans="1:9" ht="26.25" customHeight="1">
      <c r="A90" s="3" t="s">
        <v>81</v>
      </c>
      <c r="B90" s="17">
        <v>7420.9</v>
      </c>
      <c r="C90" s="9">
        <f>B90/B87*100</f>
        <v>2.4551241523487759</v>
      </c>
      <c r="D90" s="17">
        <v>20105.599999999999</v>
      </c>
      <c r="E90" s="9">
        <f t="shared" ref="E90:G90" si="22">D90/D87*100</f>
        <v>3.0611505380338691</v>
      </c>
      <c r="F90" s="17">
        <v>11513.8</v>
      </c>
      <c r="G90" s="9">
        <f t="shared" si="22"/>
        <v>3.8594432973103423</v>
      </c>
      <c r="H90" s="9">
        <f t="shared" si="9"/>
        <v>55.153687558112892</v>
      </c>
      <c r="I90" s="10">
        <f t="shared" si="10"/>
        <v>57.266632182078624</v>
      </c>
    </row>
    <row r="91" spans="1:9" ht="51.75" customHeight="1">
      <c r="A91" s="3" t="s">
        <v>82</v>
      </c>
      <c r="B91" s="17">
        <v>3655.2</v>
      </c>
      <c r="C91" s="9">
        <f>B91/B87*100</f>
        <v>1.2092832138507787</v>
      </c>
      <c r="D91" s="17">
        <v>3253.3</v>
      </c>
      <c r="E91" s="9">
        <f t="shared" ref="E91:G91" si="23">D91/D87*100</f>
        <v>0.49532672714992776</v>
      </c>
      <c r="F91" s="17">
        <v>1545.3</v>
      </c>
      <c r="G91" s="9">
        <f t="shared" si="23"/>
        <v>0.51798691373253591</v>
      </c>
      <c r="H91" s="9">
        <f t="shared" si="9"/>
        <v>-57.723243598161524</v>
      </c>
      <c r="I91" s="10">
        <f t="shared" si="10"/>
        <v>47.499462084652507</v>
      </c>
    </row>
    <row r="92" spans="1:9" ht="15" customHeight="1">
      <c r="A92" s="3" t="s">
        <v>83</v>
      </c>
      <c r="B92" s="17">
        <v>8476.2999999999993</v>
      </c>
      <c r="C92" s="9">
        <f>B92/B87*100</f>
        <v>2.8042917776218421</v>
      </c>
      <c r="D92" s="17">
        <v>31336.6</v>
      </c>
      <c r="E92" s="9">
        <f t="shared" ref="E92:G92" si="24">D92/D87*100</f>
        <v>4.7711110312625413</v>
      </c>
      <c r="F92" s="17">
        <v>8273.7999999999993</v>
      </c>
      <c r="G92" s="9">
        <f t="shared" si="24"/>
        <v>2.7733903622858054</v>
      </c>
      <c r="H92" s="9">
        <f t="shared" si="9"/>
        <v>-2.3890140745372435</v>
      </c>
      <c r="I92" s="10">
        <f t="shared" si="10"/>
        <v>26.402992028490647</v>
      </c>
    </row>
    <row r="93" spans="1:9" ht="51.75" customHeight="1">
      <c r="A93" s="3" t="s">
        <v>84</v>
      </c>
      <c r="B93" s="17">
        <v>114860.3</v>
      </c>
      <c r="C93" s="9">
        <f>B93/B87*100</f>
        <v>38.000282536623061</v>
      </c>
      <c r="D93" s="17">
        <v>283615.2</v>
      </c>
      <c r="E93" s="9">
        <f t="shared" ref="E93:G93" si="25">D93/D87*100</f>
        <v>43.181443084244371</v>
      </c>
      <c r="F93" s="17">
        <v>145827</v>
      </c>
      <c r="G93" s="9">
        <f t="shared" si="25"/>
        <v>48.881432517229349</v>
      </c>
      <c r="H93" s="9">
        <f t="shared" si="9"/>
        <v>26.960316140563805</v>
      </c>
      <c r="I93" s="10">
        <f t="shared" si="10"/>
        <v>51.417201898910911</v>
      </c>
    </row>
    <row r="94" spans="1:9" ht="42" customHeight="1">
      <c r="A94" s="3" t="s">
        <v>85</v>
      </c>
      <c r="B94" s="17">
        <v>1960.2</v>
      </c>
      <c r="C94" s="9">
        <f>B94/B87*100</f>
        <v>0.64851087650205108</v>
      </c>
      <c r="D94" s="17">
        <v>626</v>
      </c>
      <c r="E94" s="9">
        <f t="shared" ref="E94:G94" si="26">D94/D87*100</f>
        <v>9.5310770969739889E-2</v>
      </c>
      <c r="F94" s="17">
        <v>7.9</v>
      </c>
      <c r="G94" s="9">
        <f t="shared" si="26"/>
        <v>2.6480920329301971E-3</v>
      </c>
      <c r="H94" s="9">
        <f t="shared" si="9"/>
        <v>-99.596979900010197</v>
      </c>
      <c r="I94" s="10">
        <f t="shared" si="10"/>
        <v>1.2619808306709266</v>
      </c>
    </row>
    <row r="95" spans="1:9" ht="15" customHeight="1">
      <c r="A95" s="3" t="s">
        <v>86</v>
      </c>
      <c r="B95" s="17">
        <f>SUM(B96:B100)</f>
        <v>7074.9</v>
      </c>
      <c r="C95" s="9">
        <f>B95/B87*100</f>
        <v>2.3406538109194779</v>
      </c>
      <c r="D95" s="17">
        <f>SUM(D96:D100)</f>
        <v>3484.5</v>
      </c>
      <c r="E95" s="9">
        <f t="shared" ref="E95:G95" si="27">D95/D87*100</f>
        <v>0.53052776588507777</v>
      </c>
      <c r="F95" s="17">
        <f>SUM(F96:F100)</f>
        <v>1448.1</v>
      </c>
      <c r="G95" s="9">
        <f t="shared" si="27"/>
        <v>0.48540532568179978</v>
      </c>
      <c r="H95" s="9">
        <f t="shared" si="9"/>
        <v>-79.531866174786927</v>
      </c>
      <c r="I95" s="10">
        <f t="shared" si="10"/>
        <v>41.558329746018082</v>
      </c>
    </row>
    <row r="96" spans="1:9" ht="77.25" customHeight="1">
      <c r="A96" s="3" t="s">
        <v>87</v>
      </c>
      <c r="B96" s="17">
        <v>4461.2</v>
      </c>
      <c r="C96" s="9">
        <f>B96/B87*100</f>
        <v>1.4759395583363688</v>
      </c>
      <c r="D96" s="17">
        <v>1450</v>
      </c>
      <c r="E96" s="9">
        <f t="shared" ref="E96:G96" si="28">D96/D87*100</f>
        <v>0.22076776023342307</v>
      </c>
      <c r="F96" s="17">
        <v>0</v>
      </c>
      <c r="G96" s="9">
        <f t="shared" si="28"/>
        <v>0</v>
      </c>
      <c r="H96" s="9">
        <f t="shared" si="9"/>
        <v>-100</v>
      </c>
      <c r="I96" s="10">
        <f t="shared" si="10"/>
        <v>0</v>
      </c>
    </row>
    <row r="97" spans="1:9" ht="15" customHeight="1">
      <c r="A97" s="3" t="s">
        <v>88</v>
      </c>
      <c r="B97" s="17">
        <v>1618.8</v>
      </c>
      <c r="C97" s="9">
        <f>B97/B87*100</f>
        <v>0.53556239510331605</v>
      </c>
      <c r="D97" s="17">
        <v>558.29999999999995</v>
      </c>
      <c r="E97" s="9">
        <f>D97/D87*100</f>
        <v>8.5003200371255236E-2</v>
      </c>
      <c r="F97" s="17">
        <v>520.79999999999995</v>
      </c>
      <c r="G97" s="9">
        <f>F97/F87*100</f>
        <v>0.17457295325949956</v>
      </c>
      <c r="H97" s="9">
        <f t="shared" si="9"/>
        <v>-67.828020756115649</v>
      </c>
      <c r="I97" s="10">
        <f t="shared" si="10"/>
        <v>93.283181085437946</v>
      </c>
    </row>
    <row r="98" spans="1:9" ht="26.25" customHeight="1">
      <c r="A98" s="3" t="s">
        <v>89</v>
      </c>
      <c r="B98" s="17">
        <v>994.9</v>
      </c>
      <c r="C98" s="9">
        <f>B98/B87*100</f>
        <v>0.32915185747979314</v>
      </c>
      <c r="D98" s="17">
        <v>1376.2</v>
      </c>
      <c r="E98" s="9">
        <f>D98/D87*100</f>
        <v>0.20953144250568057</v>
      </c>
      <c r="F98" s="17">
        <v>927.3</v>
      </c>
      <c r="G98" s="9">
        <f>F98/F87*100</f>
        <v>0.31083237242230022</v>
      </c>
      <c r="H98" s="9">
        <f t="shared" si="9"/>
        <v>-6.7946527289174838</v>
      </c>
      <c r="I98" s="10">
        <f t="shared" si="10"/>
        <v>67.381194593809042</v>
      </c>
    </row>
    <row r="99" spans="1:9" ht="15" customHeight="1">
      <c r="A99" s="3" t="s">
        <v>90</v>
      </c>
      <c r="B99" s="17">
        <v>0</v>
      </c>
      <c r="C99" s="9">
        <f>B99/B87*100</f>
        <v>0</v>
      </c>
      <c r="D99" s="17">
        <v>100</v>
      </c>
      <c r="E99" s="9">
        <f>D99/D87*100</f>
        <v>1.5225362774718833E-2</v>
      </c>
      <c r="F99" s="17">
        <v>0</v>
      </c>
      <c r="G99" s="9">
        <f>F99/F87*100</f>
        <v>0</v>
      </c>
      <c r="H99" s="9" t="e">
        <f t="shared" si="9"/>
        <v>#DIV/0!</v>
      </c>
      <c r="I99" s="10">
        <f t="shared" si="10"/>
        <v>0</v>
      </c>
    </row>
    <row r="100" spans="1:9" ht="15" customHeight="1">
      <c r="A100" s="3" t="s">
        <v>91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9"/>
        <v>#DIV/0!</v>
      </c>
      <c r="I100" s="10" t="e">
        <f t="shared" si="10"/>
        <v>#DIV/0!</v>
      </c>
    </row>
    <row r="101" spans="1:9" ht="26.25" customHeight="1">
      <c r="A101" s="3" t="s">
        <v>92</v>
      </c>
      <c r="B101" s="17">
        <f>B42-B87</f>
        <v>4410.2999999999884</v>
      </c>
      <c r="C101" s="17"/>
      <c r="D101" s="17">
        <f t="shared" ref="D101:F101" si="29">D42-D87</f>
        <v>-16882.800000000047</v>
      </c>
      <c r="E101" s="17"/>
      <c r="F101" s="17">
        <f t="shared" si="29"/>
        <v>26.999999999941792</v>
      </c>
      <c r="G101" s="9"/>
      <c r="H101" s="9"/>
      <c r="I101" s="9"/>
    </row>
    <row r="102" spans="1:9">
      <c r="A102" s="25" t="s">
        <v>93</v>
      </c>
      <c r="B102" s="26"/>
      <c r="C102" s="26"/>
      <c r="D102" s="26"/>
      <c r="E102" s="26"/>
      <c r="F102" s="26"/>
      <c r="G102" s="26"/>
      <c r="H102" s="26"/>
      <c r="I102" s="27"/>
    </row>
    <row r="103" spans="1:9" ht="64.5" customHeight="1">
      <c r="A103" s="3" t="s">
        <v>94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>
      <c r="A104" s="3" t="s">
        <v>95</v>
      </c>
      <c r="B104" s="7">
        <v>0</v>
      </c>
      <c r="C104" s="8"/>
      <c r="D104" s="8">
        <v>14255</v>
      </c>
      <c r="E104" s="8"/>
      <c r="F104" s="8"/>
      <c r="G104" s="8"/>
      <c r="H104" s="8"/>
      <c r="I104" s="8"/>
    </row>
    <row r="105" spans="1:9" ht="39" customHeight="1">
      <c r="A105" s="3" t="s">
        <v>96</v>
      </c>
      <c r="B105" s="7">
        <v>-4042</v>
      </c>
      <c r="C105" s="8"/>
      <c r="D105" s="8">
        <v>-8900</v>
      </c>
      <c r="E105" s="8"/>
      <c r="F105" s="8">
        <v>-4318</v>
      </c>
      <c r="G105" s="8"/>
      <c r="H105" s="8"/>
      <c r="I105" s="8"/>
    </row>
    <row r="106" spans="1:9" ht="39" customHeight="1">
      <c r="A106" s="3" t="s">
        <v>97</v>
      </c>
      <c r="B106" s="7">
        <v>122</v>
      </c>
      <c r="C106" s="8"/>
      <c r="D106" s="8"/>
      <c r="E106" s="8"/>
      <c r="F106" s="8"/>
      <c r="G106" s="8"/>
      <c r="H106" s="8"/>
      <c r="I106" s="8"/>
    </row>
    <row r="107" spans="1:9" ht="51.75" customHeight="1">
      <c r="A107" s="3" t="s">
        <v>98</v>
      </c>
      <c r="B107" s="7"/>
      <c r="C107" s="8"/>
      <c r="D107" s="8"/>
      <c r="E107" s="8"/>
      <c r="F107" s="8"/>
      <c r="G107" s="8"/>
      <c r="H107" s="8"/>
      <c r="I107" s="8"/>
    </row>
    <row r="108" spans="1:9" ht="51.75" customHeight="1">
      <c r="A108" s="3" t="s">
        <v>99</v>
      </c>
      <c r="B108" s="7"/>
      <c r="C108" s="8"/>
      <c r="D108" s="8"/>
      <c r="E108" s="8"/>
      <c r="F108" s="8"/>
      <c r="G108" s="8"/>
      <c r="H108" s="8"/>
      <c r="I108" s="8"/>
    </row>
    <row r="109" spans="1:9" ht="39" customHeight="1">
      <c r="A109" s="3" t="s">
        <v>100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>
      <c r="A110" s="3" t="s">
        <v>101</v>
      </c>
      <c r="B110" s="7">
        <v>-490</v>
      </c>
      <c r="C110" s="8"/>
      <c r="D110" s="8">
        <v>11527</v>
      </c>
      <c r="E110" s="8"/>
      <c r="F110" s="8">
        <v>4291</v>
      </c>
      <c r="G110" s="8"/>
      <c r="H110" s="8"/>
      <c r="I110" s="8"/>
    </row>
    <row r="111" spans="1:9" ht="39" customHeight="1">
      <c r="A111" s="3" t="s">
        <v>102</v>
      </c>
      <c r="B111" s="7">
        <f>SUM(B103:B110)</f>
        <v>-4410</v>
      </c>
      <c r="C111" s="7"/>
      <c r="D111" s="7">
        <f t="shared" ref="D111:F111" si="30">SUM(D103:D110)</f>
        <v>16882</v>
      </c>
      <c r="E111" s="7"/>
      <c r="F111" s="7">
        <f t="shared" si="30"/>
        <v>-27</v>
      </c>
      <c r="G111" s="8"/>
      <c r="H111" s="8"/>
      <c r="I111" s="8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2024-03-13T09:04:03Z</dcterms:modified>
</cp:coreProperties>
</file>