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Информация!$A$6:$I$37</definedName>
  </definedNames>
  <calcPr calcId="125725"/>
</workbook>
</file>

<file path=xl/calcChain.xml><?xml version="1.0" encoding="utf-8"?>
<calcChain xmlns="http://schemas.openxmlformats.org/spreadsheetml/2006/main">
  <c r="B26" i="1"/>
  <c r="F26"/>
  <c r="D26"/>
  <c r="D16"/>
  <c r="F16"/>
  <c r="I35"/>
  <c r="I36"/>
  <c r="H35"/>
  <c r="H36"/>
  <c r="I20" l="1"/>
  <c r="H20"/>
  <c r="I8"/>
  <c r="I9"/>
  <c r="I10"/>
  <c r="I11"/>
  <c r="I12"/>
  <c r="I13"/>
  <c r="I17"/>
  <c r="I18"/>
  <c r="I19"/>
  <c r="I21"/>
  <c r="I27"/>
  <c r="I28"/>
  <c r="I29"/>
  <c r="I33"/>
  <c r="I34"/>
  <c r="H8" l="1"/>
  <c r="H10"/>
  <c r="H12"/>
  <c r="H17"/>
  <c r="H18"/>
  <c r="H19"/>
  <c r="H21"/>
  <c r="H27"/>
  <c r="H28"/>
  <c r="H29"/>
  <c r="H33"/>
  <c r="H34"/>
  <c r="H13"/>
  <c r="H11"/>
  <c r="H9"/>
  <c r="F7"/>
  <c r="F37" s="1"/>
  <c r="D7"/>
  <c r="D37" s="1"/>
  <c r="G35" l="1"/>
  <c r="G36"/>
  <c r="E36"/>
  <c r="E35"/>
  <c r="I7"/>
  <c r="I22"/>
  <c r="I24"/>
  <c r="I31"/>
  <c r="I16"/>
  <c r="I23"/>
  <c r="I25"/>
  <c r="I30"/>
  <c r="I32"/>
  <c r="I14"/>
  <c r="I15"/>
  <c r="I26"/>
  <c r="H32"/>
  <c r="H31"/>
  <c r="H30"/>
  <c r="H26"/>
  <c r="H25"/>
  <c r="H24"/>
  <c r="H23"/>
  <c r="H22"/>
  <c r="B16"/>
  <c r="H16" s="1"/>
  <c r="H15"/>
  <c r="H14"/>
  <c r="B7"/>
  <c r="G20"/>
  <c r="H7" l="1"/>
  <c r="B37"/>
  <c r="E27"/>
  <c r="E20"/>
  <c r="I37"/>
  <c r="G30"/>
  <c r="G27"/>
  <c r="G23"/>
  <c r="G9"/>
  <c r="G18"/>
  <c r="E7"/>
  <c r="E18"/>
  <c r="G28"/>
  <c r="G32"/>
  <c r="G8"/>
  <c r="G22"/>
  <c r="G19"/>
  <c r="G34"/>
  <c r="G29"/>
  <c r="G14"/>
  <c r="G31"/>
  <c r="G16"/>
  <c r="G33"/>
  <c r="G26"/>
  <c r="G15"/>
  <c r="G12"/>
  <c r="G10"/>
  <c r="E29"/>
  <c r="E16"/>
  <c r="E25"/>
  <c r="G25" s="1"/>
  <c r="E23"/>
  <c r="E9"/>
  <c r="E33"/>
  <c r="E26"/>
  <c r="E24"/>
  <c r="E19"/>
  <c r="E12"/>
  <c r="E10"/>
  <c r="E22"/>
  <c r="E17"/>
  <c r="E14"/>
  <c r="E11"/>
  <c r="E21"/>
  <c r="E15"/>
  <c r="E13"/>
  <c r="E8"/>
  <c r="G7"/>
  <c r="E34"/>
  <c r="E32"/>
  <c r="E31"/>
  <c r="E30"/>
  <c r="E28"/>
  <c r="G24"/>
  <c r="G21"/>
  <c r="G17"/>
  <c r="G13"/>
  <c r="G11"/>
  <c r="C35" l="1"/>
  <c r="C36"/>
  <c r="C20"/>
  <c r="G37"/>
  <c r="E37"/>
  <c r="C27"/>
  <c r="C14"/>
  <c r="H37"/>
  <c r="C18"/>
  <c r="C17"/>
  <c r="C7"/>
  <c r="C19"/>
  <c r="C25"/>
  <c r="C23"/>
  <c r="C33"/>
  <c r="C13"/>
  <c r="C8"/>
  <c r="C10"/>
  <c r="C9"/>
  <c r="C22"/>
  <c r="C16"/>
  <c r="C32"/>
  <c r="C15"/>
  <c r="C34"/>
  <c r="C26"/>
  <c r="C30"/>
  <c r="C11"/>
  <c r="C28"/>
  <c r="C31"/>
  <c r="C21"/>
  <c r="C29"/>
  <c r="C12"/>
  <c r="C24"/>
  <c r="C37" l="1"/>
</calcChain>
</file>

<file path=xl/sharedStrings.xml><?xml version="1.0" encoding="utf-8"?>
<sst xmlns="http://schemas.openxmlformats.org/spreadsheetml/2006/main" count="44" uniqueCount="42">
  <si>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</si>
  <si>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</si>
  <si>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</si>
  <si>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</si>
  <si>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</si>
  <si>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</si>
  <si>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</si>
  <si>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</si>
  <si>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</si>
  <si>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</si>
  <si>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</si>
  <si>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</si>
  <si>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</si>
  <si>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</si>
  <si>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</si>
  <si>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</si>
  <si>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</si>
  <si>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</si>
  <si>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</si>
  <si>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</si>
  <si>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</si>
  <si>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"Энергосбережение и повышение энергетической эффективности, модернизация материально-технической базы"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</si>
  <si>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</si>
  <si>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</si>
  <si>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</si>
  <si>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</si>
  <si>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</si>
  <si>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</si>
  <si>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</si>
  <si>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</si>
  <si>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</si>
  <si>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</si>
  <si>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</si>
  <si>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</si>
  <si>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</si>
  <si>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</si>
  <si>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</si>
  <si>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</si>
  <si>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Факт на 01.07 .2022 (отчетный) год</t>
  </si>
  <si>
    <t>План на 2023 год по состоянию на 01.07.2023 (текущий) год</t>
  </si>
  <si>
    <t>Факт на 01.07.2023 (текущий) год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</si>
  <si>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1 полугодие 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</si>
</sst>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workbookViewId="0">
      <selection activeCell="L7" sqref="L7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>
      <c r="A2" s="15" t="s">
        <v>41</v>
      </c>
      <c r="B2" s="16"/>
      <c r="C2" s="16"/>
      <c r="D2" s="16"/>
      <c r="E2" s="16"/>
      <c r="F2" s="16"/>
      <c r="G2" s="16"/>
      <c r="H2" s="16"/>
      <c r="I2" s="16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9" t="s">
        <v>38</v>
      </c>
      <c r="C5" s="9" t="s">
        <v>2</v>
      </c>
      <c r="D5" s="9" t="s">
        <v>39</v>
      </c>
      <c r="E5" s="2" t="s">
        <v>2</v>
      </c>
      <c r="F5" s="9" t="s">
        <v>40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>
      <c r="A7" s="10" t="s">
        <v>8</v>
      </c>
      <c r="B7" s="13">
        <f>SUM(B8:B13)</f>
        <v>237338.5</v>
      </c>
      <c r="C7" s="7">
        <f>B7/B37*100</f>
        <v>78.520864535599472</v>
      </c>
      <c r="D7" s="13">
        <f>SUM(D8:D13)</f>
        <v>514995.3</v>
      </c>
      <c r="E7" s="7">
        <f>D7/D37*100</f>
        <v>78.40990269775159</v>
      </c>
      <c r="F7" s="13">
        <f>SUM(F8:F13)</f>
        <v>239626.9</v>
      </c>
      <c r="G7" s="7">
        <f>F7/F37*100</f>
        <v>80.323301869083693</v>
      </c>
      <c r="H7" s="7">
        <f>F7/B7*100-100</f>
        <v>0.96419249300051035</v>
      </c>
      <c r="I7" s="8">
        <f t="shared" ref="I7:I25" si="0">F7/D7*100</f>
        <v>46.52991978761748</v>
      </c>
    </row>
    <row r="8" spans="1:9" ht="36" customHeight="1">
      <c r="A8" s="3" t="s">
        <v>9</v>
      </c>
      <c r="B8" s="13">
        <v>68896.3</v>
      </c>
      <c r="C8" s="7">
        <f>B8/B37*100</f>
        <v>22.793592439928716</v>
      </c>
      <c r="D8" s="13">
        <v>158267.4</v>
      </c>
      <c r="E8" s="7">
        <f>D8/D37*100</f>
        <v>24.096785804115356</v>
      </c>
      <c r="F8" s="13">
        <v>72263.399999999994</v>
      </c>
      <c r="G8" s="7">
        <f>F8/F37*100</f>
        <v>24.222801748411143</v>
      </c>
      <c r="H8" s="7">
        <f>F8/B8*100-100</f>
        <v>4.88720003831844</v>
      </c>
      <c r="I8" s="8">
        <f t="shared" si="0"/>
        <v>45.659055497215476</v>
      </c>
    </row>
    <row r="9" spans="1:9" ht="35.25" customHeight="1">
      <c r="A9" s="3" t="s">
        <v>10</v>
      </c>
      <c r="B9" s="13">
        <v>149703</v>
      </c>
      <c r="C9" s="7">
        <f>B9/B37*100</f>
        <v>49.527611338121908</v>
      </c>
      <c r="D9" s="13">
        <v>317171.59999999998</v>
      </c>
      <c r="E9" s="7">
        <f>D9/D37*100</f>
        <v>48.290526718380121</v>
      </c>
      <c r="F9" s="13">
        <v>145423.20000000001</v>
      </c>
      <c r="G9" s="7">
        <f>F9/F37*100</f>
        <v>48.746078142179087</v>
      </c>
      <c r="H9" s="7">
        <f>F9/B9*100-100</f>
        <v>-2.8588605438768724</v>
      </c>
      <c r="I9" s="8">
        <f t="shared" si="0"/>
        <v>45.850006747136256</v>
      </c>
    </row>
    <row r="10" spans="1:9" ht="45" customHeight="1">
      <c r="A10" s="3" t="s">
        <v>11</v>
      </c>
      <c r="B10" s="13">
        <v>18739.2</v>
      </c>
      <c r="C10" s="7">
        <f>B10/B37*100</f>
        <v>6.1996607575488403</v>
      </c>
      <c r="D10" s="13">
        <v>39277.300000000003</v>
      </c>
      <c r="E10" s="7">
        <f>D10/D37*100</f>
        <v>5.980111413114642</v>
      </c>
      <c r="F10" s="13">
        <v>21898.3</v>
      </c>
      <c r="G10" s="7">
        <f>F10/F37*100</f>
        <v>7.3403435145209288</v>
      </c>
      <c r="H10" s="7">
        <f t="shared" ref="H10:H12" si="1">F10/B10*100-100</f>
        <v>16.858243681693978</v>
      </c>
      <c r="I10" s="8">
        <f t="shared" si="0"/>
        <v>55.753068566322014</v>
      </c>
    </row>
    <row r="11" spans="1:9" ht="47.25" customHeight="1">
      <c r="A11" s="3" t="s">
        <v>12</v>
      </c>
      <c r="B11" s="13">
        <v>0</v>
      </c>
      <c r="C11" s="7">
        <f>B11/B37*100</f>
        <v>0</v>
      </c>
      <c r="D11" s="13">
        <v>144</v>
      </c>
      <c r="E11" s="7">
        <f>D11/D37*100</f>
        <v>2.1924522395595121E-2</v>
      </c>
      <c r="F11" s="13">
        <v>0</v>
      </c>
      <c r="G11" s="7">
        <f>F11/F37*100</f>
        <v>0</v>
      </c>
      <c r="H11" s="7" t="e">
        <f t="shared" si="1"/>
        <v>#DIV/0!</v>
      </c>
      <c r="I11" s="8">
        <f t="shared" si="0"/>
        <v>0</v>
      </c>
    </row>
    <row r="12" spans="1:9" ht="42.75" customHeight="1">
      <c r="A12" s="3" t="s">
        <v>13</v>
      </c>
      <c r="B12" s="13">
        <v>0</v>
      </c>
      <c r="C12" s="7">
        <f>B12/B37*100</f>
        <v>0</v>
      </c>
      <c r="D12" s="13">
        <v>0</v>
      </c>
      <c r="E12" s="7">
        <f>D12/D37*100</f>
        <v>0</v>
      </c>
      <c r="F12" s="13">
        <v>0</v>
      </c>
      <c r="G12" s="7">
        <f>F12/F37*100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>
      <c r="A13" s="3" t="s">
        <v>14</v>
      </c>
      <c r="B13" s="13">
        <v>0</v>
      </c>
      <c r="C13" s="7">
        <f>B13/B37*100</f>
        <v>0</v>
      </c>
      <c r="D13" s="13">
        <v>135</v>
      </c>
      <c r="E13" s="7">
        <f>D13/D37*100</f>
        <v>2.0554239745870426E-2</v>
      </c>
      <c r="F13" s="13">
        <v>42</v>
      </c>
      <c r="G13" s="7">
        <f>F13/F37*100</f>
        <v>1.4078463972540291E-2</v>
      </c>
      <c r="H13" s="7" t="e">
        <f>F13/B13*100-100</f>
        <v>#DIV/0!</v>
      </c>
      <c r="I13" s="8">
        <f t="shared" si="0"/>
        <v>31.111111111111111</v>
      </c>
    </row>
    <row r="14" spans="1:9" ht="57" customHeight="1">
      <c r="A14" s="10" t="s">
        <v>15</v>
      </c>
      <c r="B14" s="13">
        <v>51.3</v>
      </c>
      <c r="C14" s="7">
        <f>B14/B37*100</f>
        <v>1.6972047732147343E-2</v>
      </c>
      <c r="D14" s="13">
        <v>170</v>
      </c>
      <c r="E14" s="7">
        <f>D14/D37*100</f>
        <v>2.5883116717022023E-2</v>
      </c>
      <c r="F14" s="13">
        <v>68.400000000000006</v>
      </c>
      <c r="G14" s="7">
        <f>F14/F37*100</f>
        <v>2.2927784183851333E-2</v>
      </c>
      <c r="H14" s="7">
        <f>F14/B14*100-100</f>
        <v>33.333333333333343</v>
      </c>
      <c r="I14" s="8">
        <f t="shared" si="0"/>
        <v>40.235294117647065</v>
      </c>
    </row>
    <row r="15" spans="1:9" ht="33" customHeight="1">
      <c r="A15" s="10" t="s">
        <v>16</v>
      </c>
      <c r="B15" s="13">
        <v>30.3</v>
      </c>
      <c r="C15" s="7">
        <f>B15/B37*100</f>
        <v>1.0024425853490537E-2</v>
      </c>
      <c r="D15" s="13">
        <v>100</v>
      </c>
      <c r="E15" s="7">
        <f>D15/D37*100</f>
        <v>1.5225362774718835E-2</v>
      </c>
      <c r="F15" s="13">
        <v>43.1</v>
      </c>
      <c r="G15" s="7">
        <f>F15/F37*100</f>
        <v>1.4447185648011585E-2</v>
      </c>
      <c r="H15" s="7">
        <f t="shared" ref="H15:H37" si="2">F15/B15*100-100</f>
        <v>42.244224422442244</v>
      </c>
      <c r="I15" s="8">
        <f t="shared" si="0"/>
        <v>43.1</v>
      </c>
    </row>
    <row r="16" spans="1:9" ht="52.5" customHeight="1">
      <c r="A16" s="10" t="s">
        <v>17</v>
      </c>
      <c r="B16" s="13">
        <f>SUM(B17:B21)</f>
        <v>5776.5</v>
      </c>
      <c r="C16" s="7">
        <f>B16/B37*100</f>
        <v>1.9110922753362403</v>
      </c>
      <c r="D16" s="13">
        <f>SUM(D17:D21)</f>
        <v>12661.8</v>
      </c>
      <c r="E16" s="7">
        <f>D16/D37*100</f>
        <v>1.9278049838093492</v>
      </c>
      <c r="F16" s="13">
        <f>SUM(F17:F21)</f>
        <v>6003.0999999999995</v>
      </c>
      <c r="G16" s="7">
        <f>F16/F37*100</f>
        <v>2.0122482636561099</v>
      </c>
      <c r="H16" s="7">
        <f t="shared" si="2"/>
        <v>3.9227906171556981</v>
      </c>
      <c r="I16" s="8">
        <f t="shared" si="0"/>
        <v>47.411110584593025</v>
      </c>
    </row>
    <row r="17" spans="1:9" ht="93.75" customHeight="1">
      <c r="A17" s="3" t="s">
        <v>18</v>
      </c>
      <c r="B17" s="13">
        <v>3494.9</v>
      </c>
      <c r="C17" s="7">
        <f>B17/B37*100</f>
        <v>1.1562497001770322</v>
      </c>
      <c r="D17" s="13">
        <v>7972.3</v>
      </c>
      <c r="E17" s="7">
        <f>D17/D37*100</f>
        <v>1.2138115964889098</v>
      </c>
      <c r="F17" s="13">
        <v>3767.2</v>
      </c>
      <c r="G17" s="7">
        <f>F17/F37*100</f>
        <v>1.2627711780322328</v>
      </c>
      <c r="H17" s="7">
        <f t="shared" si="2"/>
        <v>7.7913531145383104</v>
      </c>
      <c r="I17" s="8">
        <f t="shared" si="0"/>
        <v>47.25361564416793</v>
      </c>
    </row>
    <row r="18" spans="1:9" ht="22.5" customHeight="1">
      <c r="A18" s="14" t="s">
        <v>19</v>
      </c>
      <c r="B18" s="13">
        <v>0</v>
      </c>
      <c r="C18" s="7">
        <f>B18/B37*100</f>
        <v>0</v>
      </c>
      <c r="D18" s="13">
        <v>80</v>
      </c>
      <c r="E18" s="7">
        <f>D18/D37*100</f>
        <v>1.2180290219775068E-2</v>
      </c>
      <c r="F18" s="13">
        <v>0</v>
      </c>
      <c r="G18" s="7">
        <f>F18/F37*100</f>
        <v>0</v>
      </c>
      <c r="H18" s="7" t="e">
        <f t="shared" si="2"/>
        <v>#DIV/0!</v>
      </c>
      <c r="I18" s="8">
        <f t="shared" si="0"/>
        <v>0</v>
      </c>
    </row>
    <row r="19" spans="1:9" ht="30.75" customHeight="1">
      <c r="A19" s="3" t="s">
        <v>20</v>
      </c>
      <c r="B19" s="13">
        <v>2281.6</v>
      </c>
      <c r="C19" s="7">
        <f>B19/B37*100</f>
        <v>0.75484257515920816</v>
      </c>
      <c r="D19" s="13">
        <v>4327.5</v>
      </c>
      <c r="E19" s="7">
        <f>D19/D37*100</f>
        <v>0.65887757407595759</v>
      </c>
      <c r="F19" s="13">
        <v>2182.1</v>
      </c>
      <c r="G19" s="7">
        <f>F19/F37*100</f>
        <v>0.73144324367809921</v>
      </c>
      <c r="H19" s="7">
        <f t="shared" si="2"/>
        <v>-4.3609747545581996</v>
      </c>
      <c r="I19" s="8">
        <f t="shared" si="0"/>
        <v>50.424032351242055</v>
      </c>
    </row>
    <row r="20" spans="1:9" ht="68.25" customHeight="1">
      <c r="A20" s="14" t="s">
        <v>21</v>
      </c>
      <c r="B20" s="13">
        <v>0</v>
      </c>
      <c r="C20" s="7">
        <f>B20/B37*100</f>
        <v>0</v>
      </c>
      <c r="D20" s="13">
        <v>0</v>
      </c>
      <c r="E20" s="7">
        <f>D20/D37*100</f>
        <v>0</v>
      </c>
      <c r="F20" s="13">
        <v>0</v>
      </c>
      <c r="G20" s="7">
        <f>F20/F37*100</f>
        <v>0</v>
      </c>
      <c r="H20" s="7" t="e">
        <f t="shared" si="2"/>
        <v>#DIV/0!</v>
      </c>
      <c r="I20" s="8" t="e">
        <f t="shared" si="0"/>
        <v>#DIV/0!</v>
      </c>
    </row>
    <row r="21" spans="1:9" ht="72" customHeight="1">
      <c r="A21" s="14" t="s">
        <v>22</v>
      </c>
      <c r="B21" s="13">
        <v>0</v>
      </c>
      <c r="C21" s="7">
        <f>B21/B37*100</f>
        <v>0</v>
      </c>
      <c r="D21" s="13">
        <v>282</v>
      </c>
      <c r="E21" s="7">
        <f>D21/D37*100</f>
        <v>4.2935523024707115E-2</v>
      </c>
      <c r="F21" s="13">
        <v>53.8</v>
      </c>
      <c r="G21" s="7">
        <f>F21/F37*100</f>
        <v>1.8033841945777798E-2</v>
      </c>
      <c r="H21" s="7" t="e">
        <f t="shared" si="2"/>
        <v>#DIV/0!</v>
      </c>
      <c r="I21" s="8">
        <f t="shared" si="0"/>
        <v>19.078014184397162</v>
      </c>
    </row>
    <row r="22" spans="1:9" ht="79.5" customHeight="1">
      <c r="A22" s="10" t="s">
        <v>23</v>
      </c>
      <c r="B22" s="13">
        <v>555.29999999999995</v>
      </c>
      <c r="C22" s="7">
        <f>B22/B37*100</f>
        <v>0.1837149728199107</v>
      </c>
      <c r="D22" s="13">
        <v>300</v>
      </c>
      <c r="E22" s="7">
        <f>D22/D37*100</f>
        <v>4.5676088324156504E-2</v>
      </c>
      <c r="F22" s="13">
        <v>275.10000000000002</v>
      </c>
      <c r="G22" s="7">
        <f>F22/F37*100</f>
        <v>9.2213939020138913E-2</v>
      </c>
      <c r="H22" s="7">
        <f t="shared" si="2"/>
        <v>-50.459211237169086</v>
      </c>
      <c r="I22" s="8">
        <f t="shared" si="0"/>
        <v>91.7</v>
      </c>
    </row>
    <row r="23" spans="1:9" ht="97.5" customHeight="1">
      <c r="A23" s="10" t="s">
        <v>24</v>
      </c>
      <c r="B23" s="13">
        <v>0</v>
      </c>
      <c r="C23" s="7">
        <f>B23/B37*100</f>
        <v>0</v>
      </c>
      <c r="D23" s="13">
        <v>290.2</v>
      </c>
      <c r="E23" s="7">
        <f>D23/D37*100</f>
        <v>4.4184002772234054E-2</v>
      </c>
      <c r="F23" s="13">
        <v>0</v>
      </c>
      <c r="G23" s="7">
        <f>F23/F37*100</f>
        <v>0</v>
      </c>
      <c r="H23" s="7" t="e">
        <f t="shared" si="2"/>
        <v>#DIV/0!</v>
      </c>
      <c r="I23" s="8">
        <f t="shared" si="0"/>
        <v>0</v>
      </c>
    </row>
    <row r="24" spans="1:9" ht="70.5" customHeight="1">
      <c r="A24" s="10" t="s">
        <v>25</v>
      </c>
      <c r="B24" s="13">
        <v>4461.2</v>
      </c>
      <c r="C24" s="7">
        <f>B24/B37*100</f>
        <v>1.4759395583363688</v>
      </c>
      <c r="D24" s="13">
        <v>300</v>
      </c>
      <c r="E24" s="7">
        <f>D24/D37*100</f>
        <v>4.5676088324156504E-2</v>
      </c>
      <c r="F24" s="13">
        <v>0</v>
      </c>
      <c r="G24" s="7">
        <f>F24/F37*100</f>
        <v>0</v>
      </c>
      <c r="H24" s="7">
        <f t="shared" si="2"/>
        <v>-100</v>
      </c>
      <c r="I24" s="8">
        <f t="shared" si="0"/>
        <v>0</v>
      </c>
    </row>
    <row r="25" spans="1:9" ht="68.25" customHeight="1">
      <c r="A25" s="10" t="s">
        <v>26</v>
      </c>
      <c r="B25" s="13">
        <v>3080.8</v>
      </c>
      <c r="C25" s="7">
        <f>B25/B37*100</f>
        <v>1.0192492135126616</v>
      </c>
      <c r="D25" s="13">
        <v>5671.8</v>
      </c>
      <c r="E25" s="7">
        <f>D25/D37*100</f>
        <v>0.86355212585650287</v>
      </c>
      <c r="F25" s="13">
        <v>5521.8</v>
      </c>
      <c r="G25" s="7">
        <f>F25/F37*100</f>
        <v>1.8509157705612616</v>
      </c>
      <c r="H25" s="7">
        <f t="shared" si="2"/>
        <v>79.232666839781871</v>
      </c>
      <c r="I25" s="8">
        <f t="shared" si="0"/>
        <v>97.355336930075111</v>
      </c>
    </row>
    <row r="26" spans="1:9" ht="83.25" customHeight="1">
      <c r="A26" s="10" t="s">
        <v>27</v>
      </c>
      <c r="B26" s="13">
        <f>SUM(B27:B29)</f>
        <v>427.1</v>
      </c>
      <c r="C26" s="7">
        <f>B26/B37*100</f>
        <v>0.14130139544639633</v>
      </c>
      <c r="D26" s="13">
        <f>SUM(D27:D29)</f>
        <v>3054.2</v>
      </c>
      <c r="E26" s="7">
        <f>D26/D37*100</f>
        <v>0.46501302986546261</v>
      </c>
      <c r="F26" s="13">
        <f>SUM(F27:F29)</f>
        <v>821</v>
      </c>
      <c r="G26" s="7">
        <f>F26/F37*100</f>
        <v>0.27520045051084713</v>
      </c>
      <c r="H26" s="7">
        <f t="shared" si="2"/>
        <v>92.226644813860901</v>
      </c>
      <c r="I26" s="8">
        <f t="shared" ref="I26:I37" si="3">F26/D26*100</f>
        <v>26.881016305415496</v>
      </c>
    </row>
    <row r="27" spans="1:9" ht="35.25" customHeight="1">
      <c r="A27" s="14" t="s">
        <v>28</v>
      </c>
      <c r="B27" s="13">
        <v>0</v>
      </c>
      <c r="C27" s="7">
        <f>B27/B37*100</f>
        <v>0</v>
      </c>
      <c r="D27" s="13">
        <v>350</v>
      </c>
      <c r="E27" s="7">
        <f>D27/D37*100</f>
        <v>5.3288769711515922E-2</v>
      </c>
      <c r="F27" s="13">
        <v>0</v>
      </c>
      <c r="G27" s="7">
        <f>F27/F37*100</f>
        <v>0</v>
      </c>
      <c r="H27" s="7" t="e">
        <f t="shared" si="2"/>
        <v>#DIV/0!</v>
      </c>
      <c r="I27" s="8">
        <f t="shared" si="3"/>
        <v>0</v>
      </c>
    </row>
    <row r="28" spans="1:9" ht="40.5" customHeight="1">
      <c r="A28" s="3" t="s">
        <v>29</v>
      </c>
      <c r="B28" s="13">
        <v>0</v>
      </c>
      <c r="C28" s="7">
        <f>B28/B37*100</f>
        <v>0</v>
      </c>
      <c r="D28" s="13">
        <v>50</v>
      </c>
      <c r="E28" s="7">
        <f>D28/D37*100</f>
        <v>7.6126813873594176E-3</v>
      </c>
      <c r="F28" s="13">
        <v>0</v>
      </c>
      <c r="G28" s="7">
        <f>F28/F37*100</f>
        <v>0</v>
      </c>
      <c r="H28" s="7" t="e">
        <f t="shared" si="2"/>
        <v>#DIV/0!</v>
      </c>
      <c r="I28" s="8">
        <f t="shared" si="3"/>
        <v>0</v>
      </c>
    </row>
    <row r="29" spans="1:9" ht="71.25" customHeight="1">
      <c r="A29" s="3" t="s">
        <v>30</v>
      </c>
      <c r="B29" s="13">
        <v>427.1</v>
      </c>
      <c r="C29" s="7">
        <f>B29/B37*100</f>
        <v>0.14130139544639633</v>
      </c>
      <c r="D29" s="13">
        <v>2654.2</v>
      </c>
      <c r="E29" s="7">
        <f>D29/D37*100</f>
        <v>0.40411157876658732</v>
      </c>
      <c r="F29" s="13">
        <v>821</v>
      </c>
      <c r="G29" s="7">
        <f>F29/F37*100</f>
        <v>0.27520045051084713</v>
      </c>
      <c r="H29" s="7">
        <f t="shared" si="2"/>
        <v>92.226644813860901</v>
      </c>
      <c r="I29" s="8">
        <f t="shared" si="3"/>
        <v>30.932107603044233</v>
      </c>
    </row>
    <row r="30" spans="1:9" ht="78" customHeight="1">
      <c r="A30" s="10" t="s">
        <v>31</v>
      </c>
      <c r="B30" s="13">
        <v>0</v>
      </c>
      <c r="C30" s="7">
        <f>B30/B37*100</f>
        <v>0</v>
      </c>
      <c r="D30" s="13">
        <v>50</v>
      </c>
      <c r="E30" s="7">
        <f>D30/D37*100</f>
        <v>7.6126813873594176E-3</v>
      </c>
      <c r="F30" s="13">
        <v>0</v>
      </c>
      <c r="G30" s="7">
        <f>F30/F37*100</f>
        <v>0</v>
      </c>
      <c r="H30" s="7" t="e">
        <f t="shared" si="2"/>
        <v>#DIV/0!</v>
      </c>
      <c r="I30" s="8">
        <f t="shared" si="3"/>
        <v>0</v>
      </c>
    </row>
    <row r="31" spans="1:9" ht="68.25" customHeight="1">
      <c r="A31" s="10" t="s">
        <v>32</v>
      </c>
      <c r="B31" s="13">
        <v>0</v>
      </c>
      <c r="C31" s="7">
        <f>B31/B37*100</f>
        <v>0</v>
      </c>
      <c r="D31" s="13">
        <v>85</v>
      </c>
      <c r="E31" s="7">
        <f>D31/D37*100</f>
        <v>1.2941558358511011E-2</v>
      </c>
      <c r="F31" s="13">
        <v>0</v>
      </c>
      <c r="G31" s="7">
        <f>F31/F37*100</f>
        <v>0</v>
      </c>
      <c r="H31" s="7" t="e">
        <f t="shared" si="2"/>
        <v>#DIV/0!</v>
      </c>
      <c r="I31" s="8">
        <f t="shared" si="3"/>
        <v>0</v>
      </c>
    </row>
    <row r="32" spans="1:9" ht="42" customHeight="1">
      <c r="A32" s="10" t="s">
        <v>33</v>
      </c>
      <c r="B32" s="13">
        <v>5</v>
      </c>
      <c r="C32" s="7">
        <f>B32/B37*100</f>
        <v>1.6541956853944777E-3</v>
      </c>
      <c r="D32" s="13">
        <v>220</v>
      </c>
      <c r="E32" s="7">
        <f t="shared" ref="E32:G32" si="4">D32/D37*100</f>
        <v>3.3495798104381434E-2</v>
      </c>
      <c r="F32" s="13">
        <v>121.3</v>
      </c>
      <c r="G32" s="7">
        <f t="shared" si="4"/>
        <v>4.065994475878898E-2</v>
      </c>
      <c r="H32" s="7">
        <f t="shared" si="2"/>
        <v>2326</v>
      </c>
      <c r="I32" s="8">
        <f t="shared" si="3"/>
        <v>55.13636363636364</v>
      </c>
    </row>
    <row r="33" spans="1:9" ht="82.5" customHeight="1">
      <c r="A33" s="10" t="s">
        <v>34</v>
      </c>
      <c r="B33" s="13">
        <v>0</v>
      </c>
      <c r="C33" s="7">
        <f>B33/B37*100</f>
        <v>0</v>
      </c>
      <c r="D33" s="13">
        <v>0</v>
      </c>
      <c r="E33" s="7">
        <f t="shared" ref="E33:G33" si="5">D33/D37*100</f>
        <v>0</v>
      </c>
      <c r="F33" s="13">
        <v>0</v>
      </c>
      <c r="G33" s="7">
        <f t="shared" si="5"/>
        <v>0</v>
      </c>
      <c r="H33" s="7" t="e">
        <f t="shared" si="2"/>
        <v>#DIV/0!</v>
      </c>
      <c r="I33" s="8" t="e">
        <f t="shared" si="3"/>
        <v>#DIV/0!</v>
      </c>
    </row>
    <row r="34" spans="1:9" ht="95.25" customHeight="1">
      <c r="A34" s="10" t="s">
        <v>35</v>
      </c>
      <c r="B34" s="13">
        <v>0</v>
      </c>
      <c r="C34" s="7">
        <f>B34/B37*100</f>
        <v>0</v>
      </c>
      <c r="D34" s="13">
        <v>240</v>
      </c>
      <c r="E34" s="7">
        <f t="shared" ref="E34:G34" si="6">D34/D37*100</f>
        <v>3.6540870659325202E-2</v>
      </c>
      <c r="F34" s="13">
        <v>108.1</v>
      </c>
      <c r="G34" s="7">
        <f t="shared" si="6"/>
        <v>3.6235284653133464E-2</v>
      </c>
      <c r="H34" s="7" t="e">
        <f t="shared" si="2"/>
        <v>#DIV/0!</v>
      </c>
      <c r="I34" s="8">
        <f t="shared" si="3"/>
        <v>45.041666666666664</v>
      </c>
    </row>
    <row r="35" spans="1:9" ht="95.25" customHeight="1">
      <c r="A35" s="10" t="s">
        <v>36</v>
      </c>
      <c r="B35" s="13">
        <v>0</v>
      </c>
      <c r="C35" s="7">
        <f>B35/B37*100</f>
        <v>0</v>
      </c>
      <c r="D35" s="13">
        <v>0</v>
      </c>
      <c r="E35" s="7">
        <f>D35/D37*100</f>
        <v>0</v>
      </c>
      <c r="F35" s="13">
        <v>0</v>
      </c>
      <c r="G35" s="7">
        <f>F35/F37*100</f>
        <v>0</v>
      </c>
      <c r="H35" s="7" t="e">
        <f t="shared" si="2"/>
        <v>#DIV/0!</v>
      </c>
      <c r="I35" s="8" t="e">
        <f t="shared" si="3"/>
        <v>#DIV/0!</v>
      </c>
    </row>
    <row r="36" spans="1:9" ht="35.25" customHeight="1">
      <c r="A36" s="10" t="s">
        <v>37</v>
      </c>
      <c r="B36" s="13">
        <v>50535.7</v>
      </c>
      <c r="C36" s="7">
        <f>B36/B37*100</f>
        <v>16.719187379677944</v>
      </c>
      <c r="D36" s="13">
        <v>118660.5</v>
      </c>
      <c r="E36" s="7">
        <f>D36/D37*100</f>
        <v>18.066491595295243</v>
      </c>
      <c r="F36" s="13">
        <v>45739.199999999997</v>
      </c>
      <c r="G36" s="7">
        <f>F36/F37*100</f>
        <v>15.331849507924163</v>
      </c>
      <c r="H36" s="7">
        <f t="shared" si="2"/>
        <v>-9.4913101035505605</v>
      </c>
      <c r="I36" s="8">
        <f t="shared" si="3"/>
        <v>38.546272769792807</v>
      </c>
    </row>
    <row r="37" spans="1:9" s="11" customFormat="1" ht="15" customHeight="1">
      <c r="A37" s="10" t="s">
        <v>7</v>
      </c>
      <c r="B37" s="12">
        <f>B7+B14+B15+B16+B22+B23+B24+B25+B26+B30+B31+B32+B33+B34+B35+B36</f>
        <v>302261.69999999995</v>
      </c>
      <c r="C37" s="12">
        <f t="shared" ref="C37:F37" si="7">C7+C14+C15+C16+C22+C23+C24+C25+C26+C30+C31+C32+C33+C34+C35+C36</f>
        <v>100.00000000000003</v>
      </c>
      <c r="D37" s="12">
        <f>D7+D14+D15+D16+D22+D23+D24+D25+D26+D30+D31+D32+D33+D34+D35+D36</f>
        <v>656798.79999999993</v>
      </c>
      <c r="E37" s="12">
        <f t="shared" si="7"/>
        <v>100.00000000000001</v>
      </c>
      <c r="F37" s="12">
        <f t="shared" si="7"/>
        <v>298328</v>
      </c>
      <c r="G37" s="12">
        <f>G7+G14+G15+G16+G22+G23+G24+G25+G26+G30+G31+G32+G33+G34+G35+G36</f>
        <v>99.999999999999986</v>
      </c>
      <c r="H37" s="7">
        <f t="shared" si="2"/>
        <v>-1.3014219135272356</v>
      </c>
      <c r="I37" s="8">
        <f t="shared" si="3"/>
        <v>45.421520258563206</v>
      </c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6"/>
      <c r="E39" s="1"/>
      <c r="F39" s="1"/>
      <c r="G39" s="1"/>
      <c r="H39" s="1"/>
      <c r="I39" s="1"/>
    </row>
  </sheetData>
  <autoFilter ref="A6:I37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2024-03-11T06:40:51Z</dcterms:modified>
</cp:coreProperties>
</file>