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Исполнение консолидированного бюджета\"/>
    </mc:Choice>
  </mc:AlternateContent>
  <xr:revisionPtr revIDLastSave="0" documentId="13_ncr:1_{1BC22D36-69DC-4CE4-B777-282FB45D45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91029"/>
</workbook>
</file>

<file path=xl/calcChain.xml><?xml version="1.0" encoding="utf-8"?>
<calcChain xmlns="http://schemas.openxmlformats.org/spreadsheetml/2006/main">
  <c r="B61" i="1" l="1"/>
  <c r="B113" i="1"/>
  <c r="B33" i="1"/>
  <c r="B32" i="1"/>
  <c r="B31" i="1" s="1"/>
  <c r="B25" i="1"/>
  <c r="B19" i="1"/>
  <c r="B14" i="1"/>
  <c r="B12" i="1"/>
  <c r="B11" i="1"/>
  <c r="B9" i="1"/>
  <c r="B8" i="1" s="1"/>
  <c r="B42" i="1" l="1"/>
  <c r="F25" i="1" l="1"/>
  <c r="F19" i="1" l="1"/>
  <c r="F12" i="1" l="1"/>
  <c r="B82" i="1" l="1"/>
  <c r="D113" i="1" l="1"/>
  <c r="F113" i="1"/>
  <c r="C25" i="1"/>
  <c r="C11" i="1"/>
  <c r="C40" i="1"/>
  <c r="C36" i="1"/>
  <c r="C32" i="1"/>
  <c r="C27" i="1"/>
  <c r="C22" i="1"/>
  <c r="C18" i="1"/>
  <c r="C14" i="1"/>
  <c r="C12" i="1"/>
  <c r="C9" i="1"/>
  <c r="I41" i="1"/>
  <c r="H41" i="1"/>
  <c r="I37" i="1"/>
  <c r="H37" i="1"/>
  <c r="I36" i="1"/>
  <c r="I34" i="1"/>
  <c r="H34" i="1"/>
  <c r="F33" i="1"/>
  <c r="D33" i="1"/>
  <c r="D32" i="1" s="1"/>
  <c r="D31" i="1" s="1"/>
  <c r="F32" i="1"/>
  <c r="F31" i="1" s="1"/>
  <c r="I30" i="1"/>
  <c r="H30" i="1"/>
  <c r="I29" i="1"/>
  <c r="H29" i="1"/>
  <c r="I28" i="1"/>
  <c r="H28" i="1"/>
  <c r="I27" i="1"/>
  <c r="H27" i="1"/>
  <c r="I26" i="1"/>
  <c r="D25" i="1"/>
  <c r="I24" i="1"/>
  <c r="H24" i="1"/>
  <c r="I22" i="1"/>
  <c r="H22" i="1"/>
  <c r="D19" i="1"/>
  <c r="I18" i="1"/>
  <c r="H18" i="1"/>
  <c r="I17" i="1"/>
  <c r="H16" i="1"/>
  <c r="I15" i="1"/>
  <c r="H15" i="1"/>
  <c r="F14" i="1"/>
  <c r="D14" i="1"/>
  <c r="I13" i="1"/>
  <c r="H13" i="1"/>
  <c r="D12" i="1"/>
  <c r="D11" i="1" s="1"/>
  <c r="I10" i="1"/>
  <c r="H10" i="1"/>
  <c r="F9" i="1"/>
  <c r="D9" i="1"/>
  <c r="C10" i="1" l="1"/>
  <c r="C15" i="1"/>
  <c r="C19" i="1"/>
  <c r="C23" i="1"/>
  <c r="C28" i="1"/>
  <c r="C33" i="1"/>
  <c r="C37" i="1"/>
  <c r="C41" i="1"/>
  <c r="C16" i="1"/>
  <c r="C20" i="1"/>
  <c r="C24" i="1"/>
  <c r="C29" i="1"/>
  <c r="C34" i="1"/>
  <c r="C38" i="1"/>
  <c r="C8" i="1"/>
  <c r="C13" i="1"/>
  <c r="C17" i="1"/>
  <c r="C21" i="1"/>
  <c r="C26" i="1"/>
  <c r="C30" i="1"/>
  <c r="C35" i="1"/>
  <c r="C39" i="1"/>
  <c r="C31" i="1"/>
  <c r="C42" i="1" s="1"/>
  <c r="I32" i="1"/>
  <c r="I12" i="1"/>
  <c r="H14" i="1"/>
  <c r="I14" i="1"/>
  <c r="H9" i="1"/>
  <c r="I9" i="1"/>
  <c r="F11" i="1"/>
  <c r="I11" i="1" s="1"/>
  <c r="H31" i="1"/>
  <c r="H32" i="1"/>
  <c r="H33" i="1"/>
  <c r="H12" i="1"/>
  <c r="I31" i="1"/>
  <c r="I33" i="1"/>
  <c r="I25" i="1"/>
  <c r="D8" i="1"/>
  <c r="D54" i="1"/>
  <c r="I55" i="1"/>
  <c r="H55" i="1"/>
  <c r="H11" i="1" l="1"/>
  <c r="F8" i="1"/>
  <c r="F42" i="1" s="1"/>
  <c r="G8" i="1" s="1"/>
  <c r="D42" i="1"/>
  <c r="F86" i="1"/>
  <c r="B86" i="1"/>
  <c r="H49" i="1"/>
  <c r="I49" i="1"/>
  <c r="B43" i="1"/>
  <c r="I46" i="1"/>
  <c r="H46" i="1"/>
  <c r="F97" i="1"/>
  <c r="H44" i="1"/>
  <c r="H47" i="1"/>
  <c r="H50" i="1"/>
  <c r="H53" i="1"/>
  <c r="D97" i="1"/>
  <c r="I44" i="1"/>
  <c r="I45" i="1"/>
  <c r="I47" i="1"/>
  <c r="I48" i="1"/>
  <c r="I50" i="1"/>
  <c r="I51" i="1"/>
  <c r="I53" i="1"/>
  <c r="I56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6" i="1"/>
  <c r="H48" i="1"/>
  <c r="H45" i="1"/>
  <c r="F84" i="1"/>
  <c r="D84" i="1"/>
  <c r="F82" i="1"/>
  <c r="D82" i="1"/>
  <c r="F79" i="1"/>
  <c r="D79" i="1"/>
  <c r="F74" i="1"/>
  <c r="D74" i="1"/>
  <c r="F72" i="1"/>
  <c r="D72" i="1"/>
  <c r="F65" i="1"/>
  <c r="D65" i="1"/>
  <c r="F61" i="1"/>
  <c r="D61" i="1"/>
  <c r="F57" i="1"/>
  <c r="D57" i="1"/>
  <c r="F52" i="1"/>
  <c r="F43" i="1"/>
  <c r="D52" i="1"/>
  <c r="D43" i="1"/>
  <c r="H8" i="1" l="1"/>
  <c r="H42" i="1" s="1"/>
  <c r="I8" i="1"/>
  <c r="I42" i="1" s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1" i="1"/>
  <c r="G39" i="1"/>
  <c r="G37" i="1"/>
  <c r="G35" i="1"/>
  <c r="G33" i="1"/>
  <c r="G31" i="1"/>
  <c r="G42" i="1" s="1"/>
  <c r="G29" i="1"/>
  <c r="G27" i="1"/>
  <c r="G25" i="1"/>
  <c r="G23" i="1"/>
  <c r="G21" i="1"/>
  <c r="G19" i="1"/>
  <c r="G17" i="1"/>
  <c r="G15" i="1"/>
  <c r="G13" i="1"/>
  <c r="G11" i="1"/>
  <c r="G9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I54" i="1"/>
  <c r="I65" i="1"/>
  <c r="I74" i="1"/>
  <c r="I61" i="1"/>
  <c r="I79" i="1"/>
  <c r="I84" i="1"/>
  <c r="I72" i="1"/>
  <c r="I57" i="1"/>
  <c r="I82" i="1"/>
  <c r="I52" i="1"/>
  <c r="I97" i="1"/>
  <c r="I43" i="1"/>
  <c r="B97" i="1"/>
  <c r="H97" i="1" s="1"/>
  <c r="H86" i="1"/>
  <c r="B84" i="1"/>
  <c r="H84" i="1" s="1"/>
  <c r="H82" i="1"/>
  <c r="B79" i="1"/>
  <c r="H79" i="1" s="1"/>
  <c r="B74" i="1"/>
  <c r="H74" i="1" s="1"/>
  <c r="B72" i="1"/>
  <c r="H72" i="1" s="1"/>
  <c r="B65" i="1"/>
  <c r="H65" i="1" s="1"/>
  <c r="H61" i="1"/>
  <c r="B57" i="1"/>
  <c r="H57" i="1" s="1"/>
  <c r="B54" i="1"/>
  <c r="H54" i="1" s="1"/>
  <c r="B52" i="1"/>
  <c r="H52" i="1" s="1"/>
  <c r="H43" i="1"/>
  <c r="F89" i="1"/>
  <c r="E42" i="1" l="1"/>
  <c r="G46" i="1"/>
  <c r="G55" i="1"/>
  <c r="G82" i="1"/>
  <c r="G65" i="1"/>
  <c r="G45" i="1"/>
  <c r="G80" i="1"/>
  <c r="G86" i="1"/>
  <c r="G77" i="1"/>
  <c r="G85" i="1"/>
  <c r="G76" i="1"/>
  <c r="G44" i="1"/>
  <c r="G61" i="1"/>
  <c r="G59" i="1"/>
  <c r="G88" i="1"/>
  <c r="G81" i="1"/>
  <c r="G69" i="1"/>
  <c r="G52" i="1"/>
  <c r="F103" i="1"/>
  <c r="G84" i="1"/>
  <c r="G78" i="1"/>
  <c r="G67" i="1"/>
  <c r="G57" i="1"/>
  <c r="G83" i="1"/>
  <c r="G79" i="1"/>
  <c r="G71" i="1"/>
  <c r="G63" i="1"/>
  <c r="G54" i="1"/>
  <c r="G50" i="1"/>
  <c r="G47" i="1"/>
  <c r="B89" i="1"/>
  <c r="C55" i="1" s="1"/>
  <c r="G43" i="1"/>
  <c r="G72" i="1"/>
  <c r="G70" i="1"/>
  <c r="G68" i="1"/>
  <c r="G66" i="1"/>
  <c r="G64" i="1"/>
  <c r="G62" i="1"/>
  <c r="G60" i="1"/>
  <c r="G58" i="1"/>
  <c r="G56" i="1"/>
  <c r="G53" i="1"/>
  <c r="G51" i="1"/>
  <c r="G48" i="1"/>
  <c r="C46" i="1" l="1"/>
  <c r="H89" i="1"/>
  <c r="C102" i="1"/>
  <c r="C91" i="1"/>
  <c r="C58" i="1"/>
  <c r="C90" i="1"/>
  <c r="C92" i="1"/>
  <c r="C43" i="1"/>
  <c r="C59" i="1"/>
  <c r="C56" i="1"/>
  <c r="C74" i="1"/>
  <c r="C52" i="1"/>
  <c r="C65" i="1"/>
  <c r="C77" i="1"/>
  <c r="C78" i="1"/>
  <c r="C95" i="1"/>
  <c r="C62" i="1"/>
  <c r="C85" i="1"/>
  <c r="C100" i="1"/>
  <c r="C51" i="1"/>
  <c r="C69" i="1"/>
  <c r="C93" i="1"/>
  <c r="C44" i="1"/>
  <c r="C47" i="1"/>
  <c r="C71" i="1"/>
  <c r="C94" i="1"/>
  <c r="C45" i="1"/>
  <c r="C61" i="1"/>
  <c r="C83" i="1"/>
  <c r="C57" i="1"/>
  <c r="C86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2" i="1"/>
  <c r="C66" i="1"/>
  <c r="C48" i="1"/>
  <c r="C97" i="1"/>
  <c r="C80" i="1"/>
  <c r="B103" i="1"/>
  <c r="C84" i="1"/>
  <c r="C60" i="1"/>
  <c r="C81" i="1"/>
  <c r="C68" i="1"/>
  <c r="C50" i="1"/>
  <c r="C72" i="1"/>
  <c r="C96" i="1"/>
  <c r="C101" i="1"/>
  <c r="C89" i="1" l="1"/>
  <c r="G94" i="1"/>
  <c r="G91" i="1"/>
  <c r="G92" i="1"/>
  <c r="G97" i="1"/>
  <c r="G98" i="1"/>
  <c r="G95" i="1"/>
  <c r="G96" i="1"/>
  <c r="G74" i="1"/>
  <c r="G101" i="1"/>
  <c r="G102" i="1"/>
  <c r="G99" i="1"/>
  <c r="G100" i="1"/>
  <c r="G93" i="1"/>
  <c r="G90" i="1"/>
  <c r="G73" i="1"/>
  <c r="G75" i="1"/>
  <c r="I86" i="1"/>
  <c r="D89" i="1"/>
  <c r="E86" i="1" l="1"/>
  <c r="E55" i="1"/>
  <c r="E44" i="1"/>
  <c r="E65" i="1"/>
  <c r="E70" i="1"/>
  <c r="E64" i="1"/>
  <c r="E72" i="1"/>
  <c r="E47" i="1"/>
  <c r="E61" i="1"/>
  <c r="E58" i="1"/>
  <c r="E91" i="1"/>
  <c r="E84" i="1"/>
  <c r="E82" i="1"/>
  <c r="E46" i="1"/>
  <c r="D103" i="1"/>
  <c r="E71" i="1"/>
  <c r="E57" i="1"/>
  <c r="E66" i="1"/>
  <c r="E68" i="1"/>
  <c r="E102" i="1"/>
  <c r="E62" i="1"/>
  <c r="E95" i="1"/>
  <c r="E69" i="1"/>
  <c r="E94" i="1"/>
  <c r="E73" i="1"/>
  <c r="E90" i="1"/>
  <c r="E100" i="1"/>
  <c r="E76" i="1"/>
  <c r="E79" i="1"/>
  <c r="E97" i="1"/>
  <c r="E88" i="1"/>
  <c r="E83" i="1"/>
  <c r="E45" i="1"/>
  <c r="E48" i="1"/>
  <c r="E78" i="1"/>
  <c r="E93" i="1"/>
  <c r="E59" i="1"/>
  <c r="E60" i="1"/>
  <c r="E51" i="1"/>
  <c r="E74" i="1"/>
  <c r="E50" i="1"/>
  <c r="E54" i="1"/>
  <c r="E43" i="1"/>
  <c r="E77" i="1"/>
  <c r="E92" i="1"/>
  <c r="E75" i="1"/>
  <c r="E67" i="1"/>
  <c r="E63" i="1"/>
  <c r="I89" i="1"/>
  <c r="E53" i="1"/>
  <c r="E99" i="1"/>
  <c r="E101" i="1"/>
  <c r="E80" i="1"/>
  <c r="E85" i="1"/>
  <c r="E96" i="1"/>
  <c r="E98" i="1"/>
  <c r="E81" i="1"/>
  <c r="E56" i="1"/>
  <c r="E52" i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<sst xmlns="http://schemas.openxmlformats.org/spreadsheetml/2006/main" count="120" uniqueCount="118">
  <si>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</si>
  <si>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</si>
  <si>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</si>
  <si>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</si>
  <si>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</si>
  <si>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</si>
  <si>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</si>
  <si>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</si>
  <si>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</si>
  <si>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</si>
  <si>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</si>
  <si>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</si>
  <si>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</si>
  <si>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</si>
  <si>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</si>
  <si>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</si>
  <si>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</si>
  <si>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</si>
  <si>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</si>
  <si>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</si>
  <si>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</si>
  <si>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</si>
  <si>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</si>
  <si>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</si>
  <si>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</si>
  <si>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</si>
  <si>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</si>
  <si>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</si>
  <si>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</si>
  <si>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</si>
  <si>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</si>
  <si>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</si>
  <si>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</si>
  <si>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</si>
  <si>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</si>
  <si>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</si>
  <si>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</si>
  <si>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</si>
  <si>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</si>
  <si>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</si>
  <si>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</si>
  <si>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</si>
  <si>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</si>
  <si>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</si>
  <si>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</si>
  <si>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</si>
  <si>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</si>
  <si>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</si>
  <si>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</si>
  <si>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</si>
  <si>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</si>
  <si>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</si>
  <si>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</si>
  <si>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</si>
  <si>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</si>
  <si>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</si>
  <si>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</si>
  <si>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</si>
  <si>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</si>
  <si>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</si>
  <si>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</si>
  <si>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</si>
  <si>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</si>
  <si>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</si>
  <si>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</si>
  <si>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</si>
  <si>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</si>
  <si>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</si>
  <si>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</si>
  <si>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</si>
  <si>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</si>
  <si>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</si>
  <si>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</si>
  <si>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</si>
  <si>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</si>
  <si>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</si>
  <si>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</si>
  <si>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</si>
  <si>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</si>
  <si>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</si>
  <si>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</si>
  <si>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</si>
  <si>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</si>
  <si>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</si>
  <si>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</si>
  <si>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</si>
  <si>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</si>
  <si>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</si>
  <si>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</si>
  <si>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</si>
  <si>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</si>
  <si>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</si>
  <si>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</si>
  <si>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</si>
  <si>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</si>
  <si>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</si>
  <si>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</si>
  <si>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</si>
  <si>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</si>
  <si>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</si>
  <si>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</si>
  <si>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</si>
  <si>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</si>
  <si>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</si>
  <si>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</si>
  <si>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</si>
  <si>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</si>
  <si>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</si>
  <si>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</si>
  <si>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</si>
  <si>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</si>
  <si>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</si>
  <si>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</si>
  <si>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</si>
  <si>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консолидированного бюджета Пряжинского национального муниципального района за январь-октябрь 2024 года</t>
  </si>
  <si>
    <t>Факт на 01.11 .2023 (отчетный) год</t>
  </si>
  <si>
    <t>План на 2024 год по состоянию на 01.11.2024 (текущий) год</t>
  </si>
  <si>
    <t>Факт на 01.11.2024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</si>
</sst>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workbookViewId="0">
      <selection activeCell="D112" sqref="D112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 x14ac:dyDescent="0.25">
      <c r="A2" s="23" t="s">
        <v>114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11" t="s">
        <v>115</v>
      </c>
      <c r="C5" s="11" t="s">
        <v>2</v>
      </c>
      <c r="D5" s="11" t="s">
        <v>116</v>
      </c>
      <c r="E5" s="2" t="s">
        <v>2</v>
      </c>
      <c r="F5" s="11" t="s">
        <v>117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 x14ac:dyDescent="0.25">
      <c r="A8" s="3" t="s">
        <v>8</v>
      </c>
      <c r="B8" s="15">
        <f t="shared" ref="B8" si="0">B9+B11+B14+B19+B22+B23+B24+B25+B27+B28+B29+B30</f>
        <v>172385</v>
      </c>
      <c r="C8" s="15">
        <f>B8/B42*100</f>
        <v>31.765965445057049</v>
      </c>
      <c r="D8" s="15">
        <f>D9+D11+D14+D19+D22+D23+D24+D25+D27+D28+D29+D30</f>
        <v>237202</v>
      </c>
      <c r="E8" s="15">
        <f>D8/D42*100</f>
        <v>37.365413969695204</v>
      </c>
      <c r="F8" s="15">
        <f t="shared" ref="F8" si="1">F9+F11+F14+F19+F22+F23+F24+F25+F27+F28+F29+F30</f>
        <v>204530</v>
      </c>
      <c r="G8" s="10">
        <f>F8/F42*100</f>
        <v>37.444276625932538</v>
      </c>
      <c r="H8" s="10">
        <f>F8/B8*100-100</f>
        <v>18.647214084752164</v>
      </c>
      <c r="I8" s="10">
        <f>F8/D8*100</f>
        <v>86.226085783425106</v>
      </c>
    </row>
    <row r="9" spans="1:9" ht="26.25" customHeight="1" x14ac:dyDescent="0.25">
      <c r="A9" s="3" t="s">
        <v>9</v>
      </c>
      <c r="B9" s="15">
        <f>B10</f>
        <v>107399</v>
      </c>
      <c r="C9" s="15">
        <f>B9/B42*100</f>
        <v>19.790776012029365</v>
      </c>
      <c r="D9" s="15">
        <f>D10</f>
        <v>146099</v>
      </c>
      <c r="E9" s="15">
        <f>D9/D42*100</f>
        <v>23.01434901711832</v>
      </c>
      <c r="F9" s="15">
        <f>F10</f>
        <v>126543</v>
      </c>
      <c r="G9" s="10">
        <f>F9/F42*100</f>
        <v>23.166826857064397</v>
      </c>
      <c r="H9" s="10">
        <f t="shared" ref="H9:H41" si="2">F9/B9*100-100</f>
        <v>17.825119414519691</v>
      </c>
      <c r="I9" s="10">
        <f t="shared" ref="I9:I41" si="3">F9/D9*100</f>
        <v>86.614555883339378</v>
      </c>
    </row>
    <row r="10" spans="1:9" ht="25.5" customHeight="1" x14ac:dyDescent="0.25">
      <c r="A10" s="3" t="s">
        <v>10</v>
      </c>
      <c r="B10" s="15">
        <v>107399</v>
      </c>
      <c r="C10" s="15">
        <f>B10/B42*100</f>
        <v>19.790776012029365</v>
      </c>
      <c r="D10" s="15">
        <v>146099</v>
      </c>
      <c r="E10" s="15">
        <f>D10/D42*100</f>
        <v>23.01434901711832</v>
      </c>
      <c r="F10" s="15">
        <v>126543</v>
      </c>
      <c r="G10" s="10">
        <f>F10/F42*100</f>
        <v>23.166826857064397</v>
      </c>
      <c r="H10" s="10">
        <f t="shared" si="2"/>
        <v>17.825119414519691</v>
      </c>
      <c r="I10" s="10">
        <f t="shared" si="3"/>
        <v>86.614555883339378</v>
      </c>
    </row>
    <row r="11" spans="1:9" ht="48" customHeight="1" x14ac:dyDescent="0.25">
      <c r="A11" s="3" t="s">
        <v>11</v>
      </c>
      <c r="B11" s="15">
        <f>B12</f>
        <v>23454</v>
      </c>
      <c r="C11" s="15" t="e">
        <f>B11/B2*100</f>
        <v>#DIV/0!</v>
      </c>
      <c r="D11" s="15">
        <f>D12</f>
        <v>28009</v>
      </c>
      <c r="E11" s="15">
        <f>D11/D42*100</f>
        <v>4.4121376711713767</v>
      </c>
      <c r="F11" s="15">
        <f>F12</f>
        <v>25077</v>
      </c>
      <c r="G11" s="10">
        <f>F11/F42*100</f>
        <v>4.5909652615680345</v>
      </c>
      <c r="H11" s="10">
        <f t="shared" si="2"/>
        <v>6.9199283704272148</v>
      </c>
      <c r="I11" s="10">
        <f t="shared" si="3"/>
        <v>89.531936163376059</v>
      </c>
    </row>
    <row r="12" spans="1:9" ht="64.5" customHeight="1" x14ac:dyDescent="0.25">
      <c r="A12" s="3" t="s">
        <v>12</v>
      </c>
      <c r="B12" s="15">
        <f>B13</f>
        <v>23454</v>
      </c>
      <c r="C12" s="15">
        <f>B12/B42*100</f>
        <v>4.3219476958457408</v>
      </c>
      <c r="D12" s="15">
        <f>D13</f>
        <v>28009</v>
      </c>
      <c r="E12" s="15">
        <f>D12/D42*100</f>
        <v>4.4121376711713767</v>
      </c>
      <c r="F12" s="15">
        <f>F13</f>
        <v>25077</v>
      </c>
      <c r="G12" s="10">
        <f>F12/F42*100</f>
        <v>4.5909652615680345</v>
      </c>
      <c r="H12" s="10">
        <f t="shared" si="2"/>
        <v>6.9199283704272148</v>
      </c>
      <c r="I12" s="10">
        <f t="shared" si="3"/>
        <v>89.531936163376059</v>
      </c>
    </row>
    <row r="13" spans="1:9" ht="26.25" customHeight="1" x14ac:dyDescent="0.25">
      <c r="A13" s="3" t="s">
        <v>13</v>
      </c>
      <c r="B13" s="15">
        <v>23454</v>
      </c>
      <c r="C13" s="15">
        <f>B13/B42*100</f>
        <v>4.3219476958457408</v>
      </c>
      <c r="D13" s="15">
        <v>28009</v>
      </c>
      <c r="E13" s="15">
        <f>D13/D42*100</f>
        <v>4.4121376711713767</v>
      </c>
      <c r="F13" s="15">
        <v>25077</v>
      </c>
      <c r="G13" s="10">
        <f>F13/F42*100</f>
        <v>4.5909652615680345</v>
      </c>
      <c r="H13" s="10">
        <f t="shared" si="2"/>
        <v>6.9199283704272148</v>
      </c>
      <c r="I13" s="10">
        <f t="shared" si="3"/>
        <v>89.531936163376059</v>
      </c>
    </row>
    <row r="14" spans="1:9" ht="26.25" customHeight="1" x14ac:dyDescent="0.25">
      <c r="A14" s="3" t="s">
        <v>14</v>
      </c>
      <c r="B14" s="15">
        <f>B15+B16+B17+B18</f>
        <v>930</v>
      </c>
      <c r="C14" s="15">
        <f>B14/B42*100</f>
        <v>0.17137423710823482</v>
      </c>
      <c r="D14" s="15">
        <f>D15+D16+D17+D18</f>
        <v>3319</v>
      </c>
      <c r="E14" s="15">
        <f>D14/D42*100</f>
        <v>0.52282783857395132</v>
      </c>
      <c r="F14" s="15">
        <f>F15+F16+F17+F18</f>
        <v>4100</v>
      </c>
      <c r="G14" s="10">
        <f>F14/F42*100</f>
        <v>0.75060643507712022</v>
      </c>
      <c r="H14" s="10">
        <f t="shared" si="2"/>
        <v>340.8602150537634</v>
      </c>
      <c r="I14" s="10">
        <f t="shared" si="3"/>
        <v>123.53118409159384</v>
      </c>
    </row>
    <row r="15" spans="1:9" ht="49.5" customHeight="1" x14ac:dyDescent="0.25">
      <c r="A15" s="3" t="s">
        <v>15</v>
      </c>
      <c r="B15" s="15">
        <v>1281</v>
      </c>
      <c r="C15" s="15">
        <f>B15/B42*100</f>
        <v>0.23605419111360085</v>
      </c>
      <c r="D15" s="15">
        <v>1455</v>
      </c>
      <c r="E15" s="15">
        <f>D15/D42*100</f>
        <v>0.22919991115549834</v>
      </c>
      <c r="F15" s="15">
        <v>2427</v>
      </c>
      <c r="G15" s="10">
        <f>F15/F42*100</f>
        <v>0.44432239461760259</v>
      </c>
      <c r="H15" s="10">
        <f t="shared" si="2"/>
        <v>89.461358313817328</v>
      </c>
      <c r="I15" s="10">
        <f t="shared" si="3"/>
        <v>166.80412371134022</v>
      </c>
    </row>
    <row r="16" spans="1:9" ht="46.5" customHeight="1" x14ac:dyDescent="0.25">
      <c r="A16" s="3" t="s">
        <v>106</v>
      </c>
      <c r="B16" s="15">
        <v>-57</v>
      </c>
      <c r="C16" s="15">
        <f>B16/B42*100</f>
        <v>-1.0503582274375681E-2</v>
      </c>
      <c r="D16" s="15">
        <v>7</v>
      </c>
      <c r="E16" s="15">
        <f>D16/D42*100</f>
        <v>1.102679984940542E-3</v>
      </c>
      <c r="F16" s="15">
        <v>15</v>
      </c>
      <c r="G16" s="10">
        <f>F16/F42*100</f>
        <v>2.7461211039406836E-3</v>
      </c>
      <c r="H16" s="10">
        <f t="shared" si="2"/>
        <v>-126.31578947368421</v>
      </c>
      <c r="I16" s="10"/>
    </row>
    <row r="17" spans="1:9" ht="39" customHeight="1" x14ac:dyDescent="0.25">
      <c r="A17" s="3" t="s">
        <v>107</v>
      </c>
      <c r="B17" s="15">
        <v>-1081</v>
      </c>
      <c r="C17" s="15">
        <f>B17/B42*100</f>
        <v>-0.19919951646666864</v>
      </c>
      <c r="D17" s="15">
        <v>637</v>
      </c>
      <c r="E17" s="15">
        <f>D17/D42*100</f>
        <v>0.10034387862958931</v>
      </c>
      <c r="F17" s="15">
        <v>719</v>
      </c>
      <c r="G17" s="10">
        <f>F17/F42*100</f>
        <v>0.1316307382488901</v>
      </c>
      <c r="H17" s="10"/>
      <c r="I17" s="10">
        <f t="shared" si="3"/>
        <v>112.87284144427001</v>
      </c>
    </row>
    <row r="18" spans="1:9" ht="48.75" customHeight="1" x14ac:dyDescent="0.25">
      <c r="A18" s="3" t="s">
        <v>108</v>
      </c>
      <c r="B18" s="15">
        <v>787</v>
      </c>
      <c r="C18" s="15">
        <f>B18/B42*100</f>
        <v>0.14502314473567826</v>
      </c>
      <c r="D18" s="15">
        <v>1220</v>
      </c>
      <c r="E18" s="15">
        <f>D18/D42*100</f>
        <v>0.19218136880392303</v>
      </c>
      <c r="F18" s="15">
        <v>939</v>
      </c>
      <c r="G18" s="10">
        <f>F18/F42*100</f>
        <v>0.17190718110668682</v>
      </c>
      <c r="H18" s="10">
        <f t="shared" si="2"/>
        <v>19.313850063532414</v>
      </c>
      <c r="I18" s="10">
        <f t="shared" si="3"/>
        <v>76.967213114754102</v>
      </c>
    </row>
    <row r="19" spans="1:9" ht="15" customHeight="1" x14ac:dyDescent="0.25">
      <c r="A19" s="3" t="s">
        <v>16</v>
      </c>
      <c r="B19" s="15">
        <f>B20+B21</f>
        <v>8993</v>
      </c>
      <c r="C19" s="15">
        <f>B19/B42*100</f>
        <v>1.657170445499307</v>
      </c>
      <c r="D19" s="15">
        <f>D20+D21</f>
        <v>16965</v>
      </c>
      <c r="E19" s="15">
        <f>D19/D42*100</f>
        <v>2.6724237063594702</v>
      </c>
      <c r="F19" s="15">
        <f>F20+F21</f>
        <v>8183</v>
      </c>
      <c r="G19" s="10">
        <f>F19/F42*100</f>
        <v>1.4981005995697743</v>
      </c>
      <c r="H19" s="10"/>
      <c r="I19" s="10"/>
    </row>
    <row r="20" spans="1:9" ht="26.25" customHeight="1" x14ac:dyDescent="0.25">
      <c r="A20" s="3" t="s">
        <v>109</v>
      </c>
      <c r="B20" s="15">
        <v>1201</v>
      </c>
      <c r="C20" s="15">
        <f>B20/B42*100</f>
        <v>0.22131232125482797</v>
      </c>
      <c r="D20" s="15">
        <v>3650</v>
      </c>
      <c r="E20" s="15">
        <f>D20/D42*100</f>
        <v>0.57496884929042535</v>
      </c>
      <c r="F20" s="15">
        <v>1775</v>
      </c>
      <c r="G20" s="10">
        <f>F20/F42*100</f>
        <v>0.32495766396631426</v>
      </c>
      <c r="H20" s="10"/>
      <c r="I20" s="10"/>
    </row>
    <row r="21" spans="1:9" ht="15" customHeight="1" x14ac:dyDescent="0.25">
      <c r="A21" s="3" t="s">
        <v>110</v>
      </c>
      <c r="B21" s="15">
        <v>7792</v>
      </c>
      <c r="C21" s="15">
        <f>B21/B42*100</f>
        <v>1.4358581242444792</v>
      </c>
      <c r="D21" s="15">
        <v>13315</v>
      </c>
      <c r="E21" s="15">
        <f>D21/D42*100</f>
        <v>2.0974548570690454</v>
      </c>
      <c r="F21" s="15">
        <v>6408</v>
      </c>
      <c r="G21" s="10">
        <f>F21/F42*100</f>
        <v>1.1731429356034602</v>
      </c>
      <c r="H21" s="10"/>
      <c r="I21" s="10"/>
    </row>
    <row r="22" spans="1:9" ht="24.75" customHeight="1" x14ac:dyDescent="0.25">
      <c r="A22" s="3" t="s">
        <v>17</v>
      </c>
      <c r="B22" s="15">
        <v>2011</v>
      </c>
      <c r="C22" s="15">
        <f>B22/B42*100</f>
        <v>0.37057375357490341</v>
      </c>
      <c r="D22" s="15">
        <v>2270</v>
      </c>
      <c r="E22" s="15">
        <f>D22/D42*100</f>
        <v>0.35758336654500433</v>
      </c>
      <c r="F22" s="15">
        <v>3135</v>
      </c>
      <c r="G22" s="10">
        <f>F22/F42*100</f>
        <v>0.57393931072360294</v>
      </c>
      <c r="H22" s="10">
        <f t="shared" si="2"/>
        <v>55.892590750870198</v>
      </c>
      <c r="I22" s="10">
        <f t="shared" si="3"/>
        <v>138.10572687224669</v>
      </c>
    </row>
    <row r="23" spans="1:9" ht="69.7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6.75" customHeight="1" x14ac:dyDescent="0.25">
      <c r="A24" s="3" t="s">
        <v>19</v>
      </c>
      <c r="B24" s="15">
        <v>10137</v>
      </c>
      <c r="C24" s="15">
        <f>B24/B42*100</f>
        <v>1.8679791844797595</v>
      </c>
      <c r="D24" s="15">
        <v>9736</v>
      </c>
      <c r="E24" s="15">
        <f>D24/D42*100</f>
        <v>1.5336703333401596</v>
      </c>
      <c r="F24" s="15">
        <v>13187</v>
      </c>
      <c r="G24" s="10">
        <f>F24/F42*100</f>
        <v>2.4142065998443862</v>
      </c>
      <c r="H24" s="10">
        <f t="shared" si="2"/>
        <v>30.087797178652465</v>
      </c>
      <c r="I24" s="10">
        <f t="shared" si="3"/>
        <v>135.44576828266227</v>
      </c>
    </row>
    <row r="25" spans="1:9" ht="51.75" customHeight="1" x14ac:dyDescent="0.25">
      <c r="A25" s="3" t="s">
        <v>20</v>
      </c>
      <c r="B25" s="15">
        <f>B26</f>
        <v>134</v>
      </c>
      <c r="C25" s="15">
        <f>B25/B42*100</f>
        <v>2.4692632013444588E-2</v>
      </c>
      <c r="D25" s="15">
        <f>D26</f>
        <v>231</v>
      </c>
      <c r="E25" s="15">
        <f>D25/D42*100</f>
        <v>3.6388439503037884E-2</v>
      </c>
      <c r="F25" s="15">
        <f>F26</f>
        <v>353</v>
      </c>
      <c r="G25" s="10">
        <f>F25/F42*100</f>
        <v>6.4625383312737428E-2</v>
      </c>
      <c r="H25" s="10"/>
      <c r="I25" s="10">
        <f t="shared" si="3"/>
        <v>152.81385281385283</v>
      </c>
    </row>
    <row r="26" spans="1:9" ht="68.25" customHeight="1" x14ac:dyDescent="0.25">
      <c r="A26" s="3" t="s">
        <v>21</v>
      </c>
      <c r="B26" s="15">
        <v>134</v>
      </c>
      <c r="C26" s="15">
        <f>B26/B42*100</f>
        <v>2.4692632013444588E-2</v>
      </c>
      <c r="D26" s="15">
        <v>231</v>
      </c>
      <c r="E26" s="15">
        <f>D26/D42*100</f>
        <v>3.6388439503037884E-2</v>
      </c>
      <c r="F26" s="15">
        <v>353</v>
      </c>
      <c r="G26" s="10">
        <f>F26/F42*100</f>
        <v>6.4625383312737428E-2</v>
      </c>
      <c r="H26" s="10"/>
      <c r="I26" s="10">
        <f t="shared" si="3"/>
        <v>152.81385281385283</v>
      </c>
    </row>
    <row r="27" spans="1:9" ht="64.5" customHeight="1" x14ac:dyDescent="0.25">
      <c r="A27" s="3" t="s">
        <v>22</v>
      </c>
      <c r="B27" s="15">
        <v>10672</v>
      </c>
      <c r="C27" s="15">
        <f>B27/B42*100</f>
        <v>1.9665654391603034</v>
      </c>
      <c r="D27" s="15">
        <v>14189</v>
      </c>
      <c r="E27" s="15">
        <f>D27/D42*100</f>
        <v>2.2351323294744785</v>
      </c>
      <c r="F27" s="15">
        <v>11557</v>
      </c>
      <c r="G27" s="10">
        <f>F27/F42*100</f>
        <v>2.1157947732161655</v>
      </c>
      <c r="H27" s="10">
        <f t="shared" si="2"/>
        <v>8.2927286356821526</v>
      </c>
      <c r="I27" s="10">
        <f t="shared" si="3"/>
        <v>81.450419338924519</v>
      </c>
    </row>
    <row r="28" spans="1:9" ht="64.5" customHeight="1" x14ac:dyDescent="0.25">
      <c r="A28" s="3" t="s">
        <v>23</v>
      </c>
      <c r="B28" s="15">
        <v>7876</v>
      </c>
      <c r="C28" s="15">
        <f>B28/B42*100</f>
        <v>1.4513370875961906</v>
      </c>
      <c r="D28" s="15">
        <v>15155</v>
      </c>
      <c r="E28" s="15">
        <f>D28/D42*100</f>
        <v>2.3873021673962733</v>
      </c>
      <c r="F28" s="15">
        <v>11358</v>
      </c>
      <c r="G28" s="10">
        <f>F28/F42*100</f>
        <v>2.0793628999038858</v>
      </c>
      <c r="H28" s="10">
        <f t="shared" si="2"/>
        <v>44.21025901472828</v>
      </c>
      <c r="I28" s="10">
        <f t="shared" si="3"/>
        <v>74.945562520620257</v>
      </c>
    </row>
    <row r="29" spans="1:9" ht="26.25" customHeight="1" x14ac:dyDescent="0.25">
      <c r="A29" s="3" t="s">
        <v>24</v>
      </c>
      <c r="B29" s="15">
        <v>669</v>
      </c>
      <c r="C29" s="15">
        <f>B29/B42*100</f>
        <v>0.12327888669398826</v>
      </c>
      <c r="D29" s="15">
        <v>1109</v>
      </c>
      <c r="E29" s="15">
        <f>D29/D42*100</f>
        <v>0.17469601475700872</v>
      </c>
      <c r="F29" s="15">
        <v>918</v>
      </c>
      <c r="G29" s="10">
        <f>F29/F42*100</f>
        <v>0.16806261156116986</v>
      </c>
      <c r="H29" s="10">
        <f t="shared" si="2"/>
        <v>37.219730941704029</v>
      </c>
      <c r="I29" s="10">
        <f t="shared" si="3"/>
        <v>82.777276825969338</v>
      </c>
    </row>
    <row r="30" spans="1:9" ht="39" customHeight="1" x14ac:dyDescent="0.25">
      <c r="A30" s="3" t="s">
        <v>25</v>
      </c>
      <c r="B30" s="15">
        <v>110</v>
      </c>
      <c r="C30" s="15">
        <f>B30/B42*100</f>
        <v>2.027007105581272E-2</v>
      </c>
      <c r="D30" s="15">
        <v>120</v>
      </c>
      <c r="E30" s="15">
        <f>D30/D42*100</f>
        <v>1.8903085456123576E-2</v>
      </c>
      <c r="F30" s="15">
        <v>119</v>
      </c>
      <c r="G30" s="10">
        <f>F30/F42*100</f>
        <v>2.1785894091262758E-2</v>
      </c>
      <c r="H30" s="10">
        <f t="shared" si="2"/>
        <v>8.1818181818181728</v>
      </c>
      <c r="I30" s="10">
        <f t="shared" si="3"/>
        <v>99.166666666666671</v>
      </c>
    </row>
    <row r="31" spans="1:9" ht="26.25" customHeight="1" x14ac:dyDescent="0.25">
      <c r="A31" s="3" t="s">
        <v>26</v>
      </c>
      <c r="B31" s="15">
        <f t="shared" ref="B31" si="4">B32+B39+B40+B41</f>
        <v>370287</v>
      </c>
      <c r="C31" s="15">
        <f>B31/B42*100</f>
        <v>68.234034554942951</v>
      </c>
      <c r="D31" s="15">
        <f>D32+D39+D40+D41</f>
        <v>397615</v>
      </c>
      <c r="E31" s="15">
        <f>D31/D42*100</f>
        <v>62.634586030304796</v>
      </c>
      <c r="F31" s="15">
        <f t="shared" ref="F31" si="5">F32+F39+F40+F41</f>
        <v>341695</v>
      </c>
      <c r="G31" s="10">
        <f>F31/F42*100</f>
        <v>62.555723374067462</v>
      </c>
      <c r="H31" s="10">
        <f t="shared" si="2"/>
        <v>-7.721578127236441</v>
      </c>
      <c r="I31" s="10">
        <f t="shared" si="3"/>
        <v>85.936144260151153</v>
      </c>
    </row>
    <row r="32" spans="1:9" ht="66.75" customHeight="1" x14ac:dyDescent="0.25">
      <c r="A32" s="3" t="s">
        <v>27</v>
      </c>
      <c r="B32" s="15">
        <f t="shared" ref="B32" si="6">B33+B36+B37+B38</f>
        <v>369760</v>
      </c>
      <c r="C32" s="15">
        <f>B32/B42*100</f>
        <v>68.136922487248285</v>
      </c>
      <c r="D32" s="15">
        <f>D33+D36+D37+D38</f>
        <v>398164</v>
      </c>
      <c r="E32" s="15">
        <f>D32/D42*100</f>
        <v>62.721067646266562</v>
      </c>
      <c r="F32" s="15">
        <f t="shared" ref="F32" si="7">F33+F36+F37+F38</f>
        <v>342507</v>
      </c>
      <c r="G32" s="10">
        <f>F32/F42*100</f>
        <v>62.704380063160784</v>
      </c>
      <c r="H32" s="10">
        <f t="shared" si="2"/>
        <v>-7.3704565123323249</v>
      </c>
      <c r="I32" s="10">
        <f t="shared" si="3"/>
        <v>86.021589093941188</v>
      </c>
    </row>
    <row r="33" spans="1:9" ht="51.75" customHeight="1" x14ac:dyDescent="0.25">
      <c r="A33" s="3" t="s">
        <v>28</v>
      </c>
      <c r="B33" s="15">
        <f>B34+B35</f>
        <v>59678</v>
      </c>
      <c r="C33" s="15">
        <f>B33/B42*100</f>
        <v>10.997066367898105</v>
      </c>
      <c r="D33" s="15">
        <f>D34+D35</f>
        <v>65768</v>
      </c>
      <c r="E33" s="15">
        <f>D33/D42*100</f>
        <v>10.360151035652795</v>
      </c>
      <c r="F33" s="15">
        <f>F34+F35</f>
        <v>54807</v>
      </c>
      <c r="G33" s="10">
        <f>F33/F42*100</f>
        <v>10.03377728957847</v>
      </c>
      <c r="H33" s="10">
        <f t="shared" si="2"/>
        <v>-8.162136800831135</v>
      </c>
      <c r="I33" s="10">
        <f t="shared" si="3"/>
        <v>83.33384016542999</v>
      </c>
    </row>
    <row r="34" spans="1:9" ht="39" customHeight="1" x14ac:dyDescent="0.25">
      <c r="A34" s="3" t="s">
        <v>29</v>
      </c>
      <c r="B34" s="15">
        <v>58451</v>
      </c>
      <c r="C34" s="15">
        <f>B34/B42*100</f>
        <v>10.770962938939176</v>
      </c>
      <c r="D34" s="15">
        <v>65768</v>
      </c>
      <c r="E34" s="15">
        <f>D34/D42*100</f>
        <v>10.360151035652795</v>
      </c>
      <c r="F34" s="15">
        <v>54807</v>
      </c>
      <c r="G34" s="10">
        <f>F34/F42*100</f>
        <v>10.03377728957847</v>
      </c>
      <c r="H34" s="10">
        <f t="shared" si="2"/>
        <v>-6.2342817060443707</v>
      </c>
      <c r="I34" s="10">
        <f t="shared" si="3"/>
        <v>83.33384016542999</v>
      </c>
    </row>
    <row r="35" spans="1:9" ht="26.25" customHeight="1" x14ac:dyDescent="0.25">
      <c r="A35" s="19" t="s">
        <v>111</v>
      </c>
      <c r="B35" s="15">
        <v>1227</v>
      </c>
      <c r="C35" s="15">
        <f>B35/B42*100</f>
        <v>0.22610342895892915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20" t="s">
        <v>112</v>
      </c>
      <c r="B36" s="15">
        <v>98290</v>
      </c>
      <c r="C36" s="15">
        <f>B36/B42*100</f>
        <v>18.112229855234837</v>
      </c>
      <c r="D36" s="15">
        <v>52124</v>
      </c>
      <c r="E36" s="15">
        <f>D36/D42*100</f>
        <v>8.210870219291543</v>
      </c>
      <c r="F36" s="15">
        <v>47854</v>
      </c>
      <c r="G36" s="10">
        <f>F36/F42*100</f>
        <v>8.7608586205318328</v>
      </c>
      <c r="H36" s="10"/>
      <c r="I36" s="10">
        <f t="shared" si="3"/>
        <v>91.807996316476093</v>
      </c>
    </row>
    <row r="37" spans="1:9" ht="26.25" customHeight="1" x14ac:dyDescent="0.25">
      <c r="A37" s="20" t="s">
        <v>113</v>
      </c>
      <c r="B37" s="15">
        <v>196355</v>
      </c>
      <c r="C37" s="15">
        <f>B37/B42*100</f>
        <v>36.182998201491877</v>
      </c>
      <c r="D37" s="15">
        <v>268956</v>
      </c>
      <c r="E37" s="15">
        <f>D37/ D42*100</f>
        <v>42.367485432809772</v>
      </c>
      <c r="F37" s="15">
        <v>224909</v>
      </c>
      <c r="G37" s="10">
        <f>F37/F42*100</f>
        <v>41.17515675774635</v>
      </c>
      <c r="H37" s="10">
        <f t="shared" si="2"/>
        <v>14.542028468844691</v>
      </c>
      <c r="I37" s="10">
        <f t="shared" si="3"/>
        <v>83.622971787206836</v>
      </c>
    </row>
    <row r="38" spans="1:9" ht="26.25" customHeight="1" x14ac:dyDescent="0.25">
      <c r="A38" s="3" t="s">
        <v>30</v>
      </c>
      <c r="B38" s="15">
        <v>15437</v>
      </c>
      <c r="C38" s="15">
        <f>B38/B42*100</f>
        <v>2.844628062623463</v>
      </c>
      <c r="D38" s="15">
        <v>11316</v>
      </c>
      <c r="E38" s="15">
        <f>D38/ D42*100</f>
        <v>1.7825609585124531</v>
      </c>
      <c r="F38" s="15">
        <v>14937</v>
      </c>
      <c r="G38" s="10">
        <f>F38/F42*100</f>
        <v>2.7345873953041329</v>
      </c>
      <c r="H38" s="10"/>
      <c r="I38" s="10"/>
    </row>
    <row r="39" spans="1:9" ht="64.5" customHeight="1" x14ac:dyDescent="0.25">
      <c r="A39" s="3" t="s">
        <v>31</v>
      </c>
      <c r="B39" s="15">
        <v>664</v>
      </c>
      <c r="C39" s="15">
        <f>B39/B42*100</f>
        <v>0.12235751982781495</v>
      </c>
      <c r="D39" s="15">
        <v>594</v>
      </c>
      <c r="E39" s="15">
        <f>D39/D42*100</f>
        <v>9.3570273007811691E-2</v>
      </c>
      <c r="F39" s="15">
        <v>357</v>
      </c>
      <c r="G39" s="10">
        <f>F39/F42*100</f>
        <v>6.535768227378827E-2</v>
      </c>
      <c r="H39" s="10"/>
      <c r="I39" s="10"/>
    </row>
    <row r="40" spans="1:9" ht="69.75" customHeight="1" x14ac:dyDescent="0.25">
      <c r="A40" s="3" t="s">
        <v>32</v>
      </c>
      <c r="B40" s="15">
        <v>3</v>
      </c>
      <c r="C40" s="15">
        <f>B40/B42*100</f>
        <v>5.5282011970398325E-4</v>
      </c>
      <c r="D40" s="15">
        <v>396</v>
      </c>
      <c r="E40" s="15">
        <f>D40/D42*100</f>
        <v>6.2380182005207799E-2</v>
      </c>
      <c r="F40" s="15">
        <v>396</v>
      </c>
      <c r="G40" s="10">
        <f>F40/F42*100</f>
        <v>7.2497597144034046E-2</v>
      </c>
      <c r="H40" s="10"/>
      <c r="I40" s="10"/>
    </row>
    <row r="41" spans="1:9" ht="39" customHeight="1" x14ac:dyDescent="0.25">
      <c r="A41" s="3" t="s">
        <v>33</v>
      </c>
      <c r="B41" s="15">
        <v>-140</v>
      </c>
      <c r="C41" s="15">
        <f>B41/B42*100</f>
        <v>-2.5798272252852552E-2</v>
      </c>
      <c r="D41" s="15">
        <v>-1539</v>
      </c>
      <c r="E41" s="15">
        <f>D41/D42*100</f>
        <v>-0.24243207097478489</v>
      </c>
      <c r="F41" s="15">
        <v>-1565</v>
      </c>
      <c r="G41" s="10">
        <f>F41/F42*100</f>
        <v>-0.28651196851114469</v>
      </c>
      <c r="H41" s="10">
        <f t="shared" si="2"/>
        <v>1017.8571428571429</v>
      </c>
      <c r="I41" s="10">
        <f t="shared" si="3"/>
        <v>101.68940870695258</v>
      </c>
    </row>
    <row r="42" spans="1:9" s="14" customFormat="1" ht="15" customHeight="1" x14ac:dyDescent="0.25">
      <c r="A42" s="12" t="s">
        <v>34</v>
      </c>
      <c r="B42" s="16">
        <f t="shared" ref="B42" si="8">B8+B31</f>
        <v>542672</v>
      </c>
      <c r="C42" s="16">
        <f t="shared" ref="C42:I42" si="9">C31+C8</f>
        <v>100</v>
      </c>
      <c r="D42" s="16">
        <f t="shared" si="9"/>
        <v>634817</v>
      </c>
      <c r="E42" s="16">
        <f t="shared" si="9"/>
        <v>100</v>
      </c>
      <c r="F42" s="16">
        <f t="shared" si="9"/>
        <v>546225</v>
      </c>
      <c r="G42" s="16">
        <f t="shared" si="9"/>
        <v>100</v>
      </c>
      <c r="H42" s="16">
        <f t="shared" si="9"/>
        <v>10.925635957515723</v>
      </c>
      <c r="I42" s="16">
        <f t="shared" si="9"/>
        <v>172.16223004357624</v>
      </c>
    </row>
    <row r="43" spans="1:9" ht="26.25" customHeight="1" x14ac:dyDescent="0.25">
      <c r="A43" s="3" t="s">
        <v>35</v>
      </c>
      <c r="B43" s="17">
        <f>SUM(B44:B51)</f>
        <v>62896.6</v>
      </c>
      <c r="C43" s="9">
        <f>B43/B89*100</f>
        <v>12.00386434632849</v>
      </c>
      <c r="D43" s="17">
        <f>SUM(D44:D51)</f>
        <v>89274.1</v>
      </c>
      <c r="E43" s="9">
        <f>D43/D89*100</f>
        <v>12.681740297500788</v>
      </c>
      <c r="F43" s="17">
        <f>SUM(F44:F51)</f>
        <v>64240.1</v>
      </c>
      <c r="G43" s="9">
        <f>F43/F89*100</f>
        <v>12.18176746475703</v>
      </c>
      <c r="H43" s="9">
        <f>F43/B43*100-100</f>
        <v>2.1360455096141919</v>
      </c>
      <c r="I43" s="10">
        <f t="shared" ref="I43:I65" si="10">F43/D43*100</f>
        <v>71.958272332064951</v>
      </c>
    </row>
    <row r="44" spans="1:9" ht="53.25" customHeight="1" x14ac:dyDescent="0.25">
      <c r="A44" s="3" t="s">
        <v>103</v>
      </c>
      <c r="B44" s="30">
        <v>5287.6</v>
      </c>
      <c r="C44" s="9">
        <f>B44/B89*100</f>
        <v>1.0091425151382829</v>
      </c>
      <c r="D44" s="17">
        <v>6240.7</v>
      </c>
      <c r="E44" s="9">
        <f>D44/D89*100</f>
        <v>0.88651620878410597</v>
      </c>
      <c r="F44" s="17">
        <v>5036.5</v>
      </c>
      <c r="G44" s="9">
        <f>F44/F89*100</f>
        <v>0.95506501135970823</v>
      </c>
      <c r="H44" s="9">
        <f>F44/B44*100-100</f>
        <v>-4.7488463575157027</v>
      </c>
      <c r="I44" s="10">
        <f t="shared" si="10"/>
        <v>80.70408768247151</v>
      </c>
    </row>
    <row r="45" spans="1:9" ht="81.75" customHeight="1" x14ac:dyDescent="0.25">
      <c r="A45" s="3" t="s">
        <v>36</v>
      </c>
      <c r="B45" s="30">
        <v>227.3</v>
      </c>
      <c r="C45" s="9">
        <f>B45/B89*100</f>
        <v>4.3380379319716264E-2</v>
      </c>
      <c r="D45" s="17">
        <v>287</v>
      </c>
      <c r="E45" s="9">
        <f>D45/D89*100</f>
        <v>4.0769489307455643E-2</v>
      </c>
      <c r="F45" s="17">
        <v>217</v>
      </c>
      <c r="G45" s="9">
        <f>F45/F89*100</f>
        <v>4.1149430649271651E-2</v>
      </c>
      <c r="H45" s="9">
        <f>F45/B45*100-100</f>
        <v>-4.5314562252529669</v>
      </c>
      <c r="I45" s="10">
        <f t="shared" si="10"/>
        <v>75.609756097560975</v>
      </c>
    </row>
    <row r="46" spans="1:9" ht="105.75" customHeight="1" x14ac:dyDescent="0.25">
      <c r="A46" s="3" t="s">
        <v>37</v>
      </c>
      <c r="B46" s="30">
        <v>22251.5</v>
      </c>
      <c r="C46" s="9">
        <f>B46/B89*100</f>
        <v>4.2467158400029312</v>
      </c>
      <c r="D46" s="17">
        <v>33341.1</v>
      </c>
      <c r="E46" s="9">
        <f>D46/D89*100</f>
        <v>4.7362356095777329</v>
      </c>
      <c r="F46" s="17">
        <v>25975.7</v>
      </c>
      <c r="G46" s="9">
        <f>F46/F89*100</f>
        <v>4.925738551687953</v>
      </c>
      <c r="H46" s="9">
        <f>F46/B46*100-100</f>
        <v>16.736849201177463</v>
      </c>
      <c r="I46" s="10">
        <f t="shared" si="10"/>
        <v>77.908947215298838</v>
      </c>
    </row>
    <row r="47" spans="1:9" ht="15" customHeight="1" x14ac:dyDescent="0.25">
      <c r="A47" s="3" t="s">
        <v>38</v>
      </c>
      <c r="B47" s="30">
        <v>0.3</v>
      </c>
      <c r="C47" s="9">
        <f>B47/B89*100</f>
        <v>5.7255230074416536E-5</v>
      </c>
      <c r="D47" s="17">
        <v>1.6</v>
      </c>
      <c r="E47" s="9">
        <f>D47/D89*100</f>
        <v>2.2728635153982242E-4</v>
      </c>
      <c r="F47" s="17">
        <v>0</v>
      </c>
      <c r="G47" s="9">
        <f>F47/F89*100</f>
        <v>0</v>
      </c>
      <c r="H47" s="9">
        <f t="shared" ref="H47:H50" si="11">F47/B47*100-100</f>
        <v>-100</v>
      </c>
      <c r="I47" s="10">
        <f t="shared" si="10"/>
        <v>0</v>
      </c>
    </row>
    <row r="48" spans="1:9" ht="64.5" customHeight="1" x14ac:dyDescent="0.25">
      <c r="A48" s="3" t="s">
        <v>39</v>
      </c>
      <c r="B48" s="30">
        <v>5496.8</v>
      </c>
      <c r="C48" s="9">
        <f>B48/B89*100</f>
        <v>1.0490684955768426</v>
      </c>
      <c r="D48" s="17">
        <v>9121.9</v>
      </c>
      <c r="E48" s="9">
        <f>D48/D89*100</f>
        <v>1.2958021063194411</v>
      </c>
      <c r="F48" s="17">
        <v>6523.5</v>
      </c>
      <c r="G48" s="9">
        <f>F48/F89*100</f>
        <v>1.2370429070991871</v>
      </c>
      <c r="H48" s="9">
        <f t="shared" si="11"/>
        <v>18.678140008732356</v>
      </c>
      <c r="I48" s="10">
        <f t="shared" si="10"/>
        <v>71.514706365998322</v>
      </c>
    </row>
    <row r="49" spans="1:9" ht="32.25" customHeight="1" x14ac:dyDescent="0.25">
      <c r="A49" s="3" t="s">
        <v>104</v>
      </c>
      <c r="B49" s="30">
        <v>2648.7</v>
      </c>
      <c r="C49" s="9"/>
      <c r="D49" s="17">
        <v>0</v>
      </c>
      <c r="E49" s="9"/>
      <c r="F49" s="17">
        <v>0</v>
      </c>
      <c r="G49" s="9"/>
      <c r="H49" s="9">
        <f t="shared" si="11"/>
        <v>-100</v>
      </c>
      <c r="I49" s="10" t="e">
        <f t="shared" si="10"/>
        <v>#DIV/0!</v>
      </c>
    </row>
    <row r="50" spans="1:9" ht="15" customHeight="1" x14ac:dyDescent="0.25">
      <c r="A50" s="3" t="s">
        <v>40</v>
      </c>
      <c r="B50" s="30">
        <v>0</v>
      </c>
      <c r="C50" s="9">
        <f>B50/B89*100</f>
        <v>0</v>
      </c>
      <c r="D50" s="17">
        <v>100</v>
      </c>
      <c r="E50" s="9">
        <f>D50/D89*100</f>
        <v>1.42053969712389E-2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 x14ac:dyDescent="0.25">
      <c r="A51" s="3" t="s">
        <v>41</v>
      </c>
      <c r="B51" s="30">
        <v>26984.400000000001</v>
      </c>
      <c r="C51" s="9">
        <f>B51/B89*100</f>
        <v>5.1499934347336183</v>
      </c>
      <c r="D51" s="17">
        <v>40181.800000000003</v>
      </c>
      <c r="E51" s="9">
        <f>D51/D89*100</f>
        <v>5.7079842001892729</v>
      </c>
      <c r="F51" s="17">
        <v>26487.4</v>
      </c>
      <c r="G51" s="9">
        <f>F51/F89*100</f>
        <v>5.0227715639609123</v>
      </c>
      <c r="H51" s="9">
        <f>F51/B51*100-100</f>
        <v>-1.841804894679882</v>
      </c>
      <c r="I51" s="10">
        <f t="shared" si="10"/>
        <v>65.918898605836475</v>
      </c>
    </row>
    <row r="52" spans="1:9" ht="15" customHeight="1" x14ac:dyDescent="0.25">
      <c r="A52" s="3" t="s">
        <v>42</v>
      </c>
      <c r="B52" s="17">
        <f>B53</f>
        <v>1094.7</v>
      </c>
      <c r="C52" s="9">
        <f>B52/B89*100</f>
        <v>0.20892433454154594</v>
      </c>
      <c r="D52" s="17">
        <f>D53</f>
        <v>1783.4</v>
      </c>
      <c r="E52" s="9">
        <f>D52/D89*100</f>
        <v>0.25333904958507453</v>
      </c>
      <c r="F52" s="17">
        <f>F53</f>
        <v>1454</v>
      </c>
      <c r="G52" s="9">
        <f>F52/F89*100</f>
        <v>0.27572014822138696</v>
      </c>
      <c r="H52" s="9">
        <f>F52/B52*100-100</f>
        <v>32.821777655978792</v>
      </c>
      <c r="I52" s="10">
        <f t="shared" si="10"/>
        <v>81.529662442525506</v>
      </c>
    </row>
    <row r="53" spans="1:9" ht="26.25" customHeight="1" x14ac:dyDescent="0.25">
      <c r="A53" s="3" t="s">
        <v>43</v>
      </c>
      <c r="B53" s="31">
        <v>1094.7</v>
      </c>
      <c r="C53" s="9">
        <f>B53/B89*100</f>
        <v>0.20892433454154594</v>
      </c>
      <c r="D53" s="17">
        <v>1783.4</v>
      </c>
      <c r="E53" s="9">
        <f>D53/D89*100</f>
        <v>0.25333904958507453</v>
      </c>
      <c r="F53" s="17">
        <v>1454</v>
      </c>
      <c r="G53" s="9">
        <f>F53/F89*100</f>
        <v>0.27572014822138696</v>
      </c>
      <c r="H53" s="9">
        <f t="shared" ref="H53:H102" si="12">F53/B53*100-100</f>
        <v>32.821777655978792</v>
      </c>
      <c r="I53" s="10">
        <f t="shared" si="10"/>
        <v>81.529662442525506</v>
      </c>
    </row>
    <row r="54" spans="1:9" ht="51.75" customHeight="1" x14ac:dyDescent="0.25">
      <c r="A54" s="3" t="s">
        <v>44</v>
      </c>
      <c r="B54" s="17">
        <f>B56</f>
        <v>976.6</v>
      </c>
      <c r="C54" s="9">
        <f>B54/B89*100</f>
        <v>0.18638485896891729</v>
      </c>
      <c r="D54" s="17">
        <f>SUM(D55:D56)</f>
        <v>1876.4</v>
      </c>
      <c r="E54" s="9">
        <f>D54/D89*100</f>
        <v>0.26655006876832676</v>
      </c>
      <c r="F54" s="17">
        <v>1475.1</v>
      </c>
      <c r="G54" s="9">
        <f>F54/F89*100</f>
        <v>0.27972131405871248</v>
      </c>
      <c r="H54" s="9">
        <f t="shared" si="12"/>
        <v>51.044439893508098</v>
      </c>
      <c r="I54" s="10">
        <f t="shared" si="10"/>
        <v>78.613302067789377</v>
      </c>
    </row>
    <row r="55" spans="1:9" ht="20.25" customHeight="1" x14ac:dyDescent="0.25">
      <c r="A55" s="3" t="s">
        <v>105</v>
      </c>
      <c r="B55" s="17">
        <v>0</v>
      </c>
      <c r="C55" s="9">
        <f>B55/B89*100</f>
        <v>0</v>
      </c>
      <c r="D55" s="17">
        <v>0</v>
      </c>
      <c r="E55" s="9">
        <f>D55/D89*100</f>
        <v>0</v>
      </c>
      <c r="F55" s="17">
        <v>0</v>
      </c>
      <c r="G55" s="9">
        <f>F55/F89*100</f>
        <v>0</v>
      </c>
      <c r="H55" s="9" t="e">
        <f t="shared" si="12"/>
        <v>#DIV/0!</v>
      </c>
      <c r="I55" s="10" t="e">
        <f t="shared" si="10"/>
        <v>#DIV/0!</v>
      </c>
    </row>
    <row r="56" spans="1:9" ht="66" customHeight="1" x14ac:dyDescent="0.25">
      <c r="A56" s="3" t="s">
        <v>102</v>
      </c>
      <c r="B56" s="32">
        <v>976.6</v>
      </c>
      <c r="C56" s="9">
        <f>B56/B89*100</f>
        <v>0.18638485896891729</v>
      </c>
      <c r="D56" s="17">
        <v>1876.4</v>
      </c>
      <c r="E56" s="9">
        <f>D56/D89*100</f>
        <v>0.26655006876832676</v>
      </c>
      <c r="F56" s="17">
        <v>1221.9000000000001</v>
      </c>
      <c r="G56" s="9">
        <f>F56/F89*100</f>
        <v>0.2317073240108066</v>
      </c>
      <c r="H56" s="9">
        <f t="shared" si="12"/>
        <v>25.117755478189636</v>
      </c>
      <c r="I56" s="10">
        <f t="shared" si="10"/>
        <v>65.119377531443192</v>
      </c>
    </row>
    <row r="57" spans="1:9" ht="26.25" customHeight="1" x14ac:dyDescent="0.25">
      <c r="A57" s="3" t="s">
        <v>45</v>
      </c>
      <c r="B57" s="17">
        <f>SUM(B58:B60)</f>
        <v>17529.7</v>
      </c>
      <c r="C57" s="9">
        <f>B57/B89*100</f>
        <v>3.3455566887849986</v>
      </c>
      <c r="D57" s="17">
        <f>SUM(D58:D60)</f>
        <v>33426.199999999997</v>
      </c>
      <c r="E57" s="9">
        <f>D57/D89*100</f>
        <v>4.7483244024002564</v>
      </c>
      <c r="F57" s="17">
        <f>SUM(F58:F60)</f>
        <v>19708.7</v>
      </c>
      <c r="G57" s="9">
        <f>F57/F89*100</f>
        <v>3.7373354093884799</v>
      </c>
      <c r="H57" s="9">
        <f t="shared" si="12"/>
        <v>12.430332521377991</v>
      </c>
      <c r="I57" s="10">
        <f t="shared" si="10"/>
        <v>58.96183233511438</v>
      </c>
    </row>
    <row r="58" spans="1:9" ht="26.25" customHeight="1" x14ac:dyDescent="0.25">
      <c r="A58" s="3" t="s">
        <v>46</v>
      </c>
      <c r="B58" s="33">
        <v>61</v>
      </c>
      <c r="C58" s="9">
        <f>B58/B89*100</f>
        <v>1.1641896781798028E-2</v>
      </c>
      <c r="D58" s="17">
        <v>1122.3</v>
      </c>
      <c r="E58" s="9">
        <f>D58/D89*100</f>
        <v>0.15942717020821418</v>
      </c>
      <c r="F58" s="17">
        <v>169.1</v>
      </c>
      <c r="G58" s="9">
        <f>F58/F89*100</f>
        <v>3.2066215312404771E-2</v>
      </c>
      <c r="H58" s="9">
        <f t="shared" si="12"/>
        <v>177.21311475409834</v>
      </c>
      <c r="I58" s="10">
        <f t="shared" si="10"/>
        <v>15.067272565267753</v>
      </c>
    </row>
    <row r="59" spans="1:9" ht="26.25" customHeight="1" x14ac:dyDescent="0.25">
      <c r="A59" s="3" t="s">
        <v>47</v>
      </c>
      <c r="B59" s="33">
        <v>16770.900000000001</v>
      </c>
      <c r="C59" s="9">
        <f>B59/B89*100</f>
        <v>3.2007391268501078</v>
      </c>
      <c r="D59" s="17">
        <v>30584.2</v>
      </c>
      <c r="E59" s="9">
        <f>D59/D89*100</f>
        <v>4.3446070204776479</v>
      </c>
      <c r="F59" s="17">
        <v>18346.2</v>
      </c>
      <c r="G59" s="9">
        <f>F59/F89*100</f>
        <v>3.4789662883763484</v>
      </c>
      <c r="H59" s="9">
        <f t="shared" si="12"/>
        <v>9.3930558288463999</v>
      </c>
      <c r="I59" s="10">
        <f t="shared" si="10"/>
        <v>59.985875059671336</v>
      </c>
    </row>
    <row r="60" spans="1:9" ht="26.25" customHeight="1" x14ac:dyDescent="0.25">
      <c r="A60" s="3" t="s">
        <v>48</v>
      </c>
      <c r="B60" s="33">
        <v>697.8</v>
      </c>
      <c r="C60" s="9">
        <f>B60/B89*100</f>
        <v>0.13317566515309284</v>
      </c>
      <c r="D60" s="17">
        <v>1719.7</v>
      </c>
      <c r="E60" s="9">
        <f>D60/D89*100</f>
        <v>0.24429021171439536</v>
      </c>
      <c r="F60" s="17">
        <v>1193.4000000000001</v>
      </c>
      <c r="G60" s="9">
        <f>F60/F89*100</f>
        <v>0.22630290569972716</v>
      </c>
      <c r="H60" s="9">
        <f t="shared" si="12"/>
        <v>71.023215821152206</v>
      </c>
      <c r="I60" s="10">
        <f t="shared" si="10"/>
        <v>69.395824853172073</v>
      </c>
    </row>
    <row r="61" spans="1:9" ht="26.25" customHeight="1" x14ac:dyDescent="0.25">
      <c r="A61" s="3" t="s">
        <v>49</v>
      </c>
      <c r="B61" s="32">
        <f>SUM(B62:B64)</f>
        <v>15998.4</v>
      </c>
      <c r="C61" s="9">
        <f>B61/B89*100</f>
        <v>3.0533069094084846</v>
      </c>
      <c r="D61" s="17">
        <f>SUM(D62:D64)</f>
        <v>28226.9</v>
      </c>
      <c r="E61" s="9">
        <f>D61/D89*100</f>
        <v>4.0097431976746334</v>
      </c>
      <c r="F61" s="17">
        <f>SUM(F62:F64)</f>
        <v>19314.900000000001</v>
      </c>
      <c r="G61" s="9">
        <f>F61/F89*100</f>
        <v>3.6626596223392491</v>
      </c>
      <c r="H61" s="9">
        <f t="shared" si="12"/>
        <v>20.730198019801975</v>
      </c>
      <c r="I61" s="10">
        <f t="shared" si="10"/>
        <v>68.427280360223762</v>
      </c>
    </row>
    <row r="62" spans="1:9" ht="15" customHeight="1" x14ac:dyDescent="0.25">
      <c r="A62" s="3" t="s">
        <v>50</v>
      </c>
      <c r="B62" s="34">
        <v>1844.7</v>
      </c>
      <c r="C62" s="9">
        <f>B62/B89*100</f>
        <v>0.35206240972758729</v>
      </c>
      <c r="D62" s="17">
        <v>14017.9</v>
      </c>
      <c r="E62" s="9">
        <f>D62/D89*100</f>
        <v>1.9912983420312977</v>
      </c>
      <c r="F62" s="17">
        <v>8239.6</v>
      </c>
      <c r="G62" s="9">
        <f>F62/F89*100</f>
        <v>1.5624647409112382</v>
      </c>
      <c r="H62" s="9">
        <f t="shared" si="12"/>
        <v>346.66341410527457</v>
      </c>
      <c r="I62" s="10">
        <f t="shared" si="10"/>
        <v>58.779132395009235</v>
      </c>
    </row>
    <row r="63" spans="1:9" ht="15" customHeight="1" x14ac:dyDescent="0.25">
      <c r="A63" s="3" t="s">
        <v>51</v>
      </c>
      <c r="B63" s="34">
        <v>2611.1999999999998</v>
      </c>
      <c r="C63" s="9">
        <f>B63/B89*100</f>
        <v>0.49834952256772147</v>
      </c>
      <c r="D63" s="17">
        <v>1036.9000000000001</v>
      </c>
      <c r="E63" s="9">
        <f>D63/D89*100</f>
        <v>0.14729576119477616</v>
      </c>
      <c r="F63" s="17">
        <v>831.5</v>
      </c>
      <c r="G63" s="9">
        <f>F63/F89*100</f>
        <v>0.15767627458465153</v>
      </c>
      <c r="H63" s="9">
        <f t="shared" si="12"/>
        <v>-68.156403186274503</v>
      </c>
      <c r="I63" s="10">
        <f t="shared" si="10"/>
        <v>80.19095380460989</v>
      </c>
    </row>
    <row r="64" spans="1:9" ht="15" customHeight="1" x14ac:dyDescent="0.25">
      <c r="A64" s="3" t="s">
        <v>52</v>
      </c>
      <c r="B64" s="34">
        <v>11542.5</v>
      </c>
      <c r="C64" s="9">
        <f>B64/B89*100</f>
        <v>2.2028949771131763</v>
      </c>
      <c r="D64" s="17">
        <v>13172.1</v>
      </c>
      <c r="E64" s="9">
        <f>D64/D89*100</f>
        <v>1.8711490944485591</v>
      </c>
      <c r="F64" s="17">
        <v>10243.799999999999</v>
      </c>
      <c r="G64" s="9">
        <f>F64/F89*100</f>
        <v>1.9425186068433589</v>
      </c>
      <c r="H64" s="9">
        <f t="shared" si="12"/>
        <v>-11.251461988304101</v>
      </c>
      <c r="I64" s="10">
        <f t="shared" si="10"/>
        <v>77.768920673241155</v>
      </c>
    </row>
    <row r="65" spans="1:9" ht="15" customHeight="1" x14ac:dyDescent="0.25">
      <c r="A65" s="3" t="s">
        <v>53</v>
      </c>
      <c r="B65" s="17">
        <f>SUM(B66:B71)</f>
        <v>365703.7</v>
      </c>
      <c r="C65" s="9">
        <f>B65/B89*100</f>
        <v>69.794831608551348</v>
      </c>
      <c r="D65" s="17">
        <f>SUM(D66:D71)</f>
        <v>466522.8</v>
      </c>
      <c r="E65" s="9">
        <f>D65/D89*100</f>
        <v>66.27141570133891</v>
      </c>
      <c r="F65" s="17">
        <f>SUM(F66:F71)</f>
        <v>355685.49999999994</v>
      </c>
      <c r="G65" s="9">
        <f>F65/F89*100</f>
        <v>67.44818348019129</v>
      </c>
      <c r="H65" s="9">
        <f t="shared" si="12"/>
        <v>-2.7394308561822243</v>
      </c>
      <c r="I65" s="10">
        <f t="shared" si="10"/>
        <v>76.241825694264023</v>
      </c>
    </row>
    <row r="66" spans="1:9" ht="15" customHeight="1" x14ac:dyDescent="0.25">
      <c r="A66" s="3" t="s">
        <v>54</v>
      </c>
      <c r="B66" s="35">
        <v>105213.3</v>
      </c>
      <c r="C66" s="9">
        <f>B66/B89*100</f>
        <v>20.080038994628698</v>
      </c>
      <c r="D66" s="42">
        <v>161928.4</v>
      </c>
      <c r="E66" s="9">
        <f>D66/D89*100</f>
        <v>23.00257202917561</v>
      </c>
      <c r="F66" s="44">
        <v>121163.9</v>
      </c>
      <c r="G66" s="9">
        <f>F66/F89*100</f>
        <v>22.976154379010531</v>
      </c>
      <c r="H66" s="9">
        <f t="shared" si="12"/>
        <v>15.160250652721658</v>
      </c>
      <c r="I66" s="10">
        <f t="shared" ref="I66:I102" si="13">F66/D66*100</f>
        <v>74.82560193270605</v>
      </c>
    </row>
    <row r="67" spans="1:9" ht="15" customHeight="1" x14ac:dyDescent="0.25">
      <c r="A67" s="3" t="s">
        <v>55</v>
      </c>
      <c r="B67" s="35">
        <v>233338.9</v>
      </c>
      <c r="C67" s="9">
        <f>B67/B89*100</f>
        <v>44.532908016037567</v>
      </c>
      <c r="D67" s="42">
        <v>269924.59999999998</v>
      </c>
      <c r="E67" s="9">
        <f>D67/D89*100</f>
        <v>38.343860953028717</v>
      </c>
      <c r="F67" s="44">
        <v>207987.6</v>
      </c>
      <c r="G67" s="9">
        <f>F67/F89*100</f>
        <v>39.440420839209459</v>
      </c>
      <c r="H67" s="9">
        <f t="shared" si="12"/>
        <v>-10.864583659218411</v>
      </c>
      <c r="I67" s="10">
        <f t="shared" si="13"/>
        <v>77.053962476928746</v>
      </c>
    </row>
    <row r="68" spans="1:9" ht="26.25" customHeight="1" x14ac:dyDescent="0.25">
      <c r="A68" s="3" t="s">
        <v>56</v>
      </c>
      <c r="B68" s="35">
        <v>25663.9</v>
      </c>
      <c r="C68" s="9">
        <f>B68/B89*100</f>
        <v>4.897974997022728</v>
      </c>
      <c r="D68" s="42">
        <v>32439.200000000001</v>
      </c>
      <c r="E68" s="9">
        <f>D68/D89*100</f>
        <v>4.6081171342941287</v>
      </c>
      <c r="F68" s="44">
        <v>25118.6</v>
      </c>
      <c r="G68" s="9">
        <f>F68/F89*100</f>
        <v>4.7632077820589629</v>
      </c>
      <c r="H68" s="9">
        <f t="shared" si="12"/>
        <v>-2.1247744886786535</v>
      </c>
      <c r="I68" s="10">
        <f t="shared" si="13"/>
        <v>77.432859010086545</v>
      </c>
    </row>
    <row r="69" spans="1:9" ht="36.75" customHeight="1" x14ac:dyDescent="0.25">
      <c r="A69" s="3" t="s">
        <v>57</v>
      </c>
      <c r="B69" s="35">
        <v>114.3</v>
      </c>
      <c r="C69" s="9">
        <f>B69/B89*100</f>
        <v>2.18142426583527E-2</v>
      </c>
      <c r="D69" s="42">
        <v>98</v>
      </c>
      <c r="E69" s="9">
        <f>D69/D89*100</f>
        <v>1.3921289031814122E-2</v>
      </c>
      <c r="F69" s="44">
        <v>24.8</v>
      </c>
      <c r="G69" s="9">
        <f>F69/F89*100</f>
        <v>4.7027920742024748E-3</v>
      </c>
      <c r="H69" s="9">
        <f t="shared" si="12"/>
        <v>-78.30271216097988</v>
      </c>
      <c r="I69" s="10">
        <f t="shared" si="13"/>
        <v>25.30612244897959</v>
      </c>
    </row>
    <row r="70" spans="1:9" ht="15" customHeight="1" x14ac:dyDescent="0.25">
      <c r="A70" s="3" t="s">
        <v>58</v>
      </c>
      <c r="B70" s="35">
        <v>120.1</v>
      </c>
      <c r="C70" s="9">
        <f>B70/B89*100</f>
        <v>2.2921177106458083E-2</v>
      </c>
      <c r="D70" s="43">
        <v>197.6</v>
      </c>
      <c r="E70" s="9">
        <f>D70/D89*100</f>
        <v>2.8069864415168063E-2</v>
      </c>
      <c r="F70" s="44">
        <v>190.6</v>
      </c>
      <c r="G70" s="9">
        <f>F70/F89*100</f>
        <v>3.6143232634798052E-2</v>
      </c>
      <c r="H70" s="9">
        <f t="shared" si="12"/>
        <v>58.701082431307242</v>
      </c>
      <c r="I70" s="10">
        <f t="shared" si="13"/>
        <v>96.457489878542518</v>
      </c>
    </row>
    <row r="71" spans="1:9" ht="26.25" customHeight="1" x14ac:dyDescent="0.25">
      <c r="A71" s="3" t="s">
        <v>59</v>
      </c>
      <c r="B71" s="35">
        <v>1253.2</v>
      </c>
      <c r="C71" s="9">
        <f>B71/B89*100</f>
        <v>0.23917418109752936</v>
      </c>
      <c r="D71" s="43">
        <v>1935</v>
      </c>
      <c r="E71" s="9">
        <f>D71/D89*100</f>
        <v>0.27487443139347273</v>
      </c>
      <c r="F71" s="44">
        <v>1200</v>
      </c>
      <c r="G71" s="9">
        <f>F71/F89*100</f>
        <v>0.22755445520334555</v>
      </c>
      <c r="H71" s="9">
        <f t="shared" si="12"/>
        <v>-4.2451324609001091</v>
      </c>
      <c r="I71" s="10">
        <f t="shared" si="13"/>
        <v>62.015503875968989</v>
      </c>
    </row>
    <row r="72" spans="1:9" ht="26.25" customHeight="1" x14ac:dyDescent="0.25">
      <c r="A72" s="3" t="s">
        <v>60</v>
      </c>
      <c r="B72" s="17">
        <f>B73</f>
        <v>28120.1</v>
      </c>
      <c r="C72" s="9">
        <f>B72/B89*100</f>
        <v>5.3667426507186677</v>
      </c>
      <c r="D72" s="17">
        <f>D73</f>
        <v>48898.5</v>
      </c>
      <c r="E72" s="9">
        <f>D72/D89*100</f>
        <v>6.9462260379812539</v>
      </c>
      <c r="F72" s="17">
        <f>F73</f>
        <v>39899.1</v>
      </c>
      <c r="G72" s="9">
        <f>F72/F89*100</f>
        <v>7.566014969669836</v>
      </c>
      <c r="H72" s="9">
        <f t="shared" si="12"/>
        <v>41.888186741867912</v>
      </c>
      <c r="I72" s="10">
        <f t="shared" si="13"/>
        <v>81.595754470996042</v>
      </c>
    </row>
    <row r="73" spans="1:9" ht="15" customHeight="1" x14ac:dyDescent="0.25">
      <c r="A73" s="3" t="s">
        <v>61</v>
      </c>
      <c r="B73" s="36">
        <v>28120.1</v>
      </c>
      <c r="C73" s="9">
        <f>B73/B89*100</f>
        <v>5.3667426507186677</v>
      </c>
      <c r="D73" s="17">
        <v>48898.5</v>
      </c>
      <c r="E73" s="9">
        <f>D73/D89*100</f>
        <v>6.9462260379812539</v>
      </c>
      <c r="F73" s="17">
        <v>39899.1</v>
      </c>
      <c r="G73" s="9">
        <f>F73/F89*100</f>
        <v>7.566014969669836</v>
      </c>
      <c r="H73" s="9">
        <f t="shared" si="12"/>
        <v>41.888186741867912</v>
      </c>
      <c r="I73" s="10">
        <f t="shared" si="13"/>
        <v>81.595754470996042</v>
      </c>
    </row>
    <row r="74" spans="1:9" ht="15" customHeight="1" x14ac:dyDescent="0.25">
      <c r="A74" s="3" t="s">
        <v>62</v>
      </c>
      <c r="B74" s="17">
        <f>SUM(B75:B78)</f>
        <v>24412</v>
      </c>
      <c r="C74" s="9">
        <f>B74/B89*100</f>
        <v>4.6590489219221887</v>
      </c>
      <c r="D74" s="17">
        <f>SUM(D75:D78)</f>
        <v>23660.999999999996</v>
      </c>
      <c r="E74" s="9">
        <f>D74/D89*100</f>
        <v>3.3611389773648357</v>
      </c>
      <c r="F74" s="17">
        <f>SUM(F75:F78)</f>
        <v>17968.899999999998</v>
      </c>
      <c r="G74" s="9">
        <f>F74/F89*100</f>
        <v>3.4074193750861625</v>
      </c>
      <c r="H74" s="9">
        <f t="shared" si="12"/>
        <v>-26.393167294773065</v>
      </c>
      <c r="I74" s="10">
        <f t="shared" si="13"/>
        <v>75.943113139765856</v>
      </c>
    </row>
    <row r="75" spans="1:9" ht="15" customHeight="1" x14ac:dyDescent="0.25">
      <c r="A75" s="3" t="s">
        <v>63</v>
      </c>
      <c r="B75" s="37">
        <v>3486.7</v>
      </c>
      <c r="C75" s="9">
        <f>B75/B89*100</f>
        <v>0.66543936900156042</v>
      </c>
      <c r="D75" s="17">
        <v>4315.3</v>
      </c>
      <c r="E75" s="9">
        <f>D75/D89*100</f>
        <v>0.61300549549987227</v>
      </c>
      <c r="F75" s="17">
        <v>3557.1</v>
      </c>
      <c r="G75" s="9">
        <f>F75/F89*100</f>
        <v>0.67452829383651702</v>
      </c>
      <c r="H75" s="9">
        <f t="shared" si="12"/>
        <v>2.0191011558206924</v>
      </c>
      <c r="I75" s="10">
        <f t="shared" si="13"/>
        <v>82.429958519685769</v>
      </c>
    </row>
    <row r="76" spans="1:9" ht="26.25" customHeight="1" x14ac:dyDescent="0.25">
      <c r="A76" s="3" t="s">
        <v>64</v>
      </c>
      <c r="B76" s="37">
        <v>13562</v>
      </c>
      <c r="C76" s="9">
        <f>B76/B89*100</f>
        <v>2.5883181008974567</v>
      </c>
      <c r="D76" s="17">
        <v>9809.7999999999993</v>
      </c>
      <c r="E76" s="9">
        <f>D76/D89*100</f>
        <v>1.3935210320845934</v>
      </c>
      <c r="F76" s="17">
        <v>5739.1</v>
      </c>
      <c r="G76" s="9">
        <f>F76/F89*100</f>
        <v>1.0882981448812672</v>
      </c>
      <c r="H76" s="9">
        <f t="shared" si="12"/>
        <v>-57.682495207196574</v>
      </c>
      <c r="I76" s="10">
        <f t="shared" si="13"/>
        <v>58.503741156802391</v>
      </c>
    </row>
    <row r="77" spans="1:9" ht="15" customHeight="1" x14ac:dyDescent="0.25">
      <c r="A77" s="3" t="s">
        <v>65</v>
      </c>
      <c r="B77" s="37">
        <v>6313.2</v>
      </c>
      <c r="C77" s="9">
        <f>B77/B89*100</f>
        <v>1.2048790616860214</v>
      </c>
      <c r="D77" s="17">
        <v>8197.7999999999993</v>
      </c>
      <c r="E77" s="9">
        <f>D77/D89*100</f>
        <v>1.1645300329082224</v>
      </c>
      <c r="F77" s="17">
        <v>7761.4</v>
      </c>
      <c r="G77" s="9">
        <f>F77/F89*100</f>
        <v>1.471784290512705</v>
      </c>
      <c r="H77" s="9">
        <f t="shared" si="12"/>
        <v>22.939238421085989</v>
      </c>
      <c r="I77" s="10">
        <f t="shared" si="13"/>
        <v>94.676620556734733</v>
      </c>
    </row>
    <row r="78" spans="1:9" ht="26.25" customHeight="1" x14ac:dyDescent="0.25">
      <c r="A78" s="3" t="s">
        <v>66</v>
      </c>
      <c r="B78" s="37">
        <v>1050.0999999999999</v>
      </c>
      <c r="C78" s="9">
        <f>B78/B89*100</f>
        <v>0.2004123903371493</v>
      </c>
      <c r="D78" s="17">
        <v>1338.1</v>
      </c>
      <c r="E78" s="9">
        <f>D78/D89*100</f>
        <v>0.19008241687214772</v>
      </c>
      <c r="F78" s="17">
        <v>911.3</v>
      </c>
      <c r="G78" s="9">
        <f>F78/F89*100</f>
        <v>0.17280864585567399</v>
      </c>
      <c r="H78" s="9">
        <f t="shared" si="12"/>
        <v>-13.217788782020762</v>
      </c>
      <c r="I78" s="10">
        <f t="shared" si="13"/>
        <v>68.104028099544138</v>
      </c>
    </row>
    <row r="79" spans="1:9" ht="26.25" customHeight="1" x14ac:dyDescent="0.25">
      <c r="A79" s="3" t="s">
        <v>67</v>
      </c>
      <c r="B79" s="17">
        <f>SUM(B80:B81)</f>
        <v>6205.3</v>
      </c>
      <c r="C79" s="9">
        <f>B79/B89*100</f>
        <v>1.1842862639359231</v>
      </c>
      <c r="D79" s="17">
        <f>SUM(D80:D81)</f>
        <v>7851.5</v>
      </c>
      <c r="E79" s="9">
        <f>D79/D89*100</f>
        <v>1.1153367431968222</v>
      </c>
      <c r="F79" s="17">
        <f>SUM(F80:F81)</f>
        <v>6597.2</v>
      </c>
      <c r="G79" s="9">
        <f>F79/F89*100</f>
        <v>1.2510185432229259</v>
      </c>
      <c r="H79" s="9">
        <f t="shared" si="12"/>
        <v>6.3155689491241276</v>
      </c>
      <c r="I79" s="10">
        <f t="shared" si="13"/>
        <v>84.024708654397244</v>
      </c>
    </row>
    <row r="80" spans="1:9" ht="15" customHeight="1" x14ac:dyDescent="0.25">
      <c r="A80" s="3" t="s">
        <v>68</v>
      </c>
      <c r="B80" s="38">
        <v>698</v>
      </c>
      <c r="C80" s="9">
        <f>B80/B89*100</f>
        <v>0.13321383530647579</v>
      </c>
      <c r="D80" s="17">
        <v>516.20000000000005</v>
      </c>
      <c r="E80" s="9">
        <f>D80/D89*100</f>
        <v>7.3328259165535217E-2</v>
      </c>
      <c r="F80" s="17">
        <v>375.9</v>
      </c>
      <c r="G80" s="9">
        <f>F80/F89*100</f>
        <v>7.1281433092447985E-2</v>
      </c>
      <c r="H80" s="9">
        <f t="shared" si="12"/>
        <v>-46.146131805157594</v>
      </c>
      <c r="I80" s="10">
        <f t="shared" si="13"/>
        <v>72.820612165827185</v>
      </c>
    </row>
    <row r="81" spans="1:10" ht="15" customHeight="1" x14ac:dyDescent="0.25">
      <c r="A81" s="3" t="s">
        <v>69</v>
      </c>
      <c r="B81" s="38">
        <v>5507.3</v>
      </c>
      <c r="C81" s="9">
        <f>B81/B89*100</f>
        <v>1.0510724286294473</v>
      </c>
      <c r="D81" s="17">
        <v>7335.3</v>
      </c>
      <c r="E81" s="9">
        <f>D81/D89*100</f>
        <v>1.0420084840312871</v>
      </c>
      <c r="F81" s="17">
        <v>6221.3</v>
      </c>
      <c r="G81" s="9">
        <f>F81/F89*100</f>
        <v>1.1797371101304779</v>
      </c>
      <c r="H81" s="9">
        <f t="shared" si="12"/>
        <v>12.96461060773882</v>
      </c>
      <c r="I81" s="10">
        <f t="shared" si="13"/>
        <v>84.813163742450897</v>
      </c>
    </row>
    <row r="82" spans="1:10" ht="26.25" customHeight="1" x14ac:dyDescent="0.25">
      <c r="A82" s="3" t="s">
        <v>70</v>
      </c>
      <c r="B82" s="17">
        <f>B83</f>
        <v>976.5</v>
      </c>
      <c r="C82" s="9">
        <f>B82/B89*100</f>
        <v>0.18636577389222581</v>
      </c>
      <c r="D82" s="17">
        <f>D83</f>
        <v>1150</v>
      </c>
      <c r="E82" s="9">
        <f>D82/D89*100</f>
        <v>0.16336206516924737</v>
      </c>
      <c r="F82" s="17">
        <f>F83</f>
        <v>958</v>
      </c>
      <c r="G82" s="9">
        <f>F82/F89*100</f>
        <v>0.18166430673733752</v>
      </c>
      <c r="H82" s="9">
        <f t="shared" si="12"/>
        <v>-1.8945212493599541</v>
      </c>
      <c r="I82" s="10">
        <f t="shared" si="13"/>
        <v>83.304347826086953</v>
      </c>
    </row>
    <row r="83" spans="1:10" ht="26.25" customHeight="1" x14ac:dyDescent="0.25">
      <c r="A83" s="3" t="s">
        <v>71</v>
      </c>
      <c r="B83" s="39">
        <v>976.5</v>
      </c>
      <c r="C83" s="9">
        <f>B83/B89*100</f>
        <v>0.18636577389222581</v>
      </c>
      <c r="D83" s="17">
        <v>1150</v>
      </c>
      <c r="E83" s="9">
        <f>D83/D89*100</f>
        <v>0.16336206516924737</v>
      </c>
      <c r="F83" s="17">
        <v>958</v>
      </c>
      <c r="G83" s="9">
        <f>F83/F89*100</f>
        <v>0.18166430673733752</v>
      </c>
      <c r="H83" s="9">
        <f t="shared" si="12"/>
        <v>-1.8945212493599541</v>
      </c>
      <c r="I83" s="10">
        <f t="shared" si="13"/>
        <v>83.304347826086953</v>
      </c>
    </row>
    <row r="84" spans="1:10" ht="39" customHeight="1" x14ac:dyDescent="0.25">
      <c r="A84" s="3" t="s">
        <v>72</v>
      </c>
      <c r="B84" s="17">
        <f>B85</f>
        <v>56</v>
      </c>
      <c r="C84" s="9">
        <f>B84/B89*100</f>
        <v>1.0687642947224419E-2</v>
      </c>
      <c r="D84" s="17">
        <f>D85</f>
        <v>537.1</v>
      </c>
      <c r="E84" s="9">
        <f>D84/D89*100</f>
        <v>7.6297187132524133E-2</v>
      </c>
      <c r="F84" s="17">
        <f>F85</f>
        <v>44.8</v>
      </c>
      <c r="G84" s="9">
        <f>F84/F89*100</f>
        <v>8.4953663275915657E-3</v>
      </c>
      <c r="H84" s="9">
        <f t="shared" si="12"/>
        <v>-20</v>
      </c>
      <c r="I84" s="10">
        <f t="shared" si="13"/>
        <v>8.3410910444982314</v>
      </c>
    </row>
    <row r="85" spans="1:10" ht="39" customHeight="1" x14ac:dyDescent="0.25">
      <c r="A85" s="3" t="s">
        <v>73</v>
      </c>
      <c r="B85" s="17">
        <v>56</v>
      </c>
      <c r="C85" s="9">
        <f>B85/B89*100</f>
        <v>1.0687642947224419E-2</v>
      </c>
      <c r="D85" s="17">
        <v>537.1</v>
      </c>
      <c r="E85" s="9">
        <f>D85/D89*100</f>
        <v>7.6297187132524133E-2</v>
      </c>
      <c r="F85" s="17">
        <v>44.8</v>
      </c>
      <c r="G85" s="9">
        <f>F85/F89*100</f>
        <v>8.4953663275915657E-3</v>
      </c>
      <c r="H85" s="9">
        <f t="shared" si="12"/>
        <v>-20</v>
      </c>
      <c r="I85" s="10">
        <f t="shared" si="13"/>
        <v>8.3410910444982314</v>
      </c>
    </row>
    <row r="86" spans="1:10" ht="90" customHeight="1" x14ac:dyDescent="0.25">
      <c r="A86" s="3" t="s">
        <v>74</v>
      </c>
      <c r="B86" s="17">
        <f>SUM(B87:B88)</f>
        <v>0</v>
      </c>
      <c r="C86" s="9">
        <f>B86/B89*100</f>
        <v>0</v>
      </c>
      <c r="D86" s="17">
        <v>749.9</v>
      </c>
      <c r="E86" s="9">
        <f>D86/D89*100</f>
        <v>0.10652627188732051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 x14ac:dyDescent="0.25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 x14ac:dyDescent="0.25">
      <c r="A88" s="3" t="s">
        <v>76</v>
      </c>
      <c r="B88" s="17">
        <v>0</v>
      </c>
      <c r="C88" s="9">
        <f>B88/B89*100</f>
        <v>0</v>
      </c>
      <c r="D88" s="17">
        <v>991.9</v>
      </c>
      <c r="E88" s="9">
        <f t="shared" ref="E88:G88" si="14">D88/D89*100</f>
        <v>0.14090333255771864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 x14ac:dyDescent="0.25">
      <c r="A89" s="12" t="s">
        <v>77</v>
      </c>
      <c r="B89" s="16">
        <f>B43+B52+B54+B57+B61+B65+B72+B74+B79+B82+B84+B86</f>
        <v>523969.6</v>
      </c>
      <c r="C89" s="13">
        <f>C43+C52+C54+C57+C61+C65+C72+C74+C79+C82+C84+C86</f>
        <v>100</v>
      </c>
      <c r="D89" s="16">
        <f>D43+D52+D54+D57+D61+D65+D72+D74+D79+D82+D84+D86</f>
        <v>703957.8</v>
      </c>
      <c r="E89" s="13"/>
      <c r="F89" s="16">
        <f>F43+F52+F54+F57+F61+F65+F72+F74+F79+F82+F84+F86</f>
        <v>527346.29999999993</v>
      </c>
      <c r="G89" s="13"/>
      <c r="H89" s="9">
        <f t="shared" si="12"/>
        <v>0.64444578464093638</v>
      </c>
      <c r="I89" s="10">
        <f t="shared" si="13"/>
        <v>74.911635328140392</v>
      </c>
    </row>
    <row r="90" spans="1:10" ht="115.5" customHeight="1" x14ac:dyDescent="0.25">
      <c r="A90" s="3" t="s">
        <v>78</v>
      </c>
      <c r="B90" s="40">
        <v>157131</v>
      </c>
      <c r="C90" s="9">
        <f>B90/B89*100</f>
        <v>29.988571856077144</v>
      </c>
      <c r="D90" s="17">
        <v>238327.7</v>
      </c>
      <c r="E90" s="9">
        <f t="shared" ref="E90:G90" si="15">D90/D89*100</f>
        <v>33.855395877423334</v>
      </c>
      <c r="F90" s="17">
        <v>182932.4</v>
      </c>
      <c r="G90" s="9">
        <f t="shared" si="15"/>
        <v>34.689235517533739</v>
      </c>
      <c r="H90" s="9">
        <f t="shared" si="12"/>
        <v>16.420311714429346</v>
      </c>
      <c r="I90" s="10">
        <f t="shared" si="13"/>
        <v>76.756667395355223</v>
      </c>
      <c r="J90" s="18"/>
    </row>
    <row r="91" spans="1:10" ht="51.75" customHeight="1" x14ac:dyDescent="0.25">
      <c r="A91" s="3" t="s">
        <v>79</v>
      </c>
      <c r="B91" s="40">
        <v>126089.2</v>
      </c>
      <c r="C91" s="9">
        <f>B91/B89*100</f>
        <v>24.064220519663738</v>
      </c>
      <c r="D91" s="17">
        <v>108127.8</v>
      </c>
      <c r="E91" s="9">
        <f t="shared" ref="E91:G91" si="16">D91/D89*100</f>
        <v>15.359983226267257</v>
      </c>
      <c r="F91" s="17">
        <v>70992.800000000003</v>
      </c>
      <c r="G91" s="9">
        <f t="shared" si="16"/>
        <v>13.462273272800058</v>
      </c>
      <c r="H91" s="9">
        <f t="shared" si="12"/>
        <v>-43.696367333601927</v>
      </c>
      <c r="I91" s="10">
        <f t="shared" si="13"/>
        <v>65.656380690257265</v>
      </c>
    </row>
    <row r="92" spans="1:10" ht="26.25" customHeight="1" x14ac:dyDescent="0.25">
      <c r="A92" s="3" t="s">
        <v>80</v>
      </c>
      <c r="B92" s="40">
        <v>14960.8</v>
      </c>
      <c r="C92" s="9">
        <f>B92/B89*100</f>
        <v>2.8552801536577697</v>
      </c>
      <c r="D92" s="17">
        <v>8967.7000000000007</v>
      </c>
      <c r="E92" s="9">
        <f t="shared" ref="E92:G92" si="17">D92/D89*100</f>
        <v>1.2738973841897909</v>
      </c>
      <c r="F92" s="17">
        <v>7139.8</v>
      </c>
      <c r="G92" s="9">
        <f t="shared" si="17"/>
        <v>1.3539110827173719</v>
      </c>
      <c r="H92" s="9">
        <f t="shared" si="12"/>
        <v>-52.276616223731345</v>
      </c>
      <c r="I92" s="10">
        <f t="shared" si="13"/>
        <v>79.616847129141249</v>
      </c>
    </row>
    <row r="93" spans="1:10" ht="51.75" customHeight="1" x14ac:dyDescent="0.25">
      <c r="A93" s="3" t="s">
        <v>81</v>
      </c>
      <c r="B93" s="40">
        <v>3248.7</v>
      </c>
      <c r="C93" s="9">
        <f>B93/B89*100</f>
        <v>0.62001688647585662</v>
      </c>
      <c r="D93" s="17">
        <v>16165.4</v>
      </c>
      <c r="E93" s="9">
        <f t="shared" ref="E93:G93" si="18">D93/D89*100</f>
        <v>2.2963592419886529</v>
      </c>
      <c r="F93" s="17">
        <v>10867.1</v>
      </c>
      <c r="G93" s="9">
        <f t="shared" si="18"/>
        <v>2.0607141834502305</v>
      </c>
      <c r="H93" s="9">
        <f t="shared" si="12"/>
        <v>234.50611013636228</v>
      </c>
      <c r="I93" s="10">
        <f t="shared" si="13"/>
        <v>67.224442327440087</v>
      </c>
    </row>
    <row r="94" spans="1:10" ht="15" customHeight="1" x14ac:dyDescent="0.25">
      <c r="A94" s="3" t="s">
        <v>82</v>
      </c>
      <c r="B94" s="40">
        <v>0</v>
      </c>
      <c r="C94" s="9">
        <f>B94/B89*100</f>
        <v>0</v>
      </c>
      <c r="D94" s="17">
        <v>1572</v>
      </c>
      <c r="E94" s="9">
        <f t="shared" ref="E94:G94" si="19">D94/D89*100</f>
        <v>0.22330884038787549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 x14ac:dyDescent="0.25">
      <c r="A95" s="3" t="s">
        <v>83</v>
      </c>
      <c r="B95" s="40">
        <v>217034.1</v>
      </c>
      <c r="C95" s="9">
        <f>B95/B89*100</f>
        <v>41.421124431646419</v>
      </c>
      <c r="D95" s="17">
        <v>324067.09999999998</v>
      </c>
      <c r="E95" s="9">
        <f t="shared" ref="E95:G95" si="20">D95/D89*100</f>
        <v>46.03501800818173</v>
      </c>
      <c r="F95" s="17">
        <v>252695.7</v>
      </c>
      <c r="G95" s="9">
        <f t="shared" si="20"/>
        <v>47.918360288106705</v>
      </c>
      <c r="H95" s="9">
        <f t="shared" si="12"/>
        <v>16.43133498376524</v>
      </c>
      <c r="I95" s="10">
        <f t="shared" si="13"/>
        <v>77.976351193934846</v>
      </c>
    </row>
    <row r="96" spans="1:10" ht="42" customHeight="1" x14ac:dyDescent="0.25">
      <c r="A96" s="3" t="s">
        <v>84</v>
      </c>
      <c r="B96" s="40">
        <v>56</v>
      </c>
      <c r="C96" s="9">
        <f>B96/B89*100</f>
        <v>1.0687642947224419E-2</v>
      </c>
      <c r="D96" s="17">
        <v>537.1</v>
      </c>
      <c r="E96" s="9">
        <f t="shared" ref="E96:G96" si="21">D96/D89*100</f>
        <v>7.6297187132524133E-2</v>
      </c>
      <c r="F96" s="17">
        <v>44.8</v>
      </c>
      <c r="G96" s="9">
        <f t="shared" si="21"/>
        <v>8.4953663275915657E-3</v>
      </c>
      <c r="H96" s="9">
        <f t="shared" si="12"/>
        <v>-20</v>
      </c>
      <c r="I96" s="10">
        <f t="shared" si="13"/>
        <v>8.3410910444982314</v>
      </c>
    </row>
    <row r="97" spans="1:9" ht="15" customHeight="1" x14ac:dyDescent="0.25">
      <c r="A97" s="3" t="s">
        <v>85</v>
      </c>
      <c r="B97" s="17">
        <f>SUM(B98:B102)</f>
        <v>5449.7999999999993</v>
      </c>
      <c r="C97" s="9">
        <f>B97/B89*100</f>
        <v>1.0400985095318507</v>
      </c>
      <c r="D97" s="17">
        <f>SUM(D98:D102)</f>
        <v>6193</v>
      </c>
      <c r="E97" s="9">
        <f t="shared" ref="E97:G97" si="22">D97/D89*100</f>
        <v>0.87974023442882499</v>
      </c>
      <c r="F97" s="17">
        <f>SUM(F98:F102)</f>
        <v>2673.7</v>
      </c>
      <c r="G97" s="9">
        <f t="shared" si="22"/>
        <v>0.50701028906432077</v>
      </c>
      <c r="H97" s="9">
        <f t="shared" si="12"/>
        <v>-50.939484017762112</v>
      </c>
      <c r="I97" s="10">
        <f t="shared" si="13"/>
        <v>43.172937187146779</v>
      </c>
    </row>
    <row r="98" spans="1:9" ht="77.25" customHeight="1" x14ac:dyDescent="0.25">
      <c r="A98" s="3" t="s">
        <v>86</v>
      </c>
      <c r="B98" s="41">
        <v>441</v>
      </c>
      <c r="C98" s="9">
        <f>B98/B89*100</f>
        <v>8.4165188209392311E-2</v>
      </c>
      <c r="D98" s="17">
        <v>1000</v>
      </c>
      <c r="E98" s="9">
        <f t="shared" ref="E98:G98" si="23">D98/D89*100</f>
        <v>0.14205396971238901</v>
      </c>
      <c r="F98" s="17">
        <v>794.6</v>
      </c>
      <c r="G98" s="9">
        <f t="shared" si="23"/>
        <v>0.15067897508714864</v>
      </c>
      <c r="H98" s="9">
        <f t="shared" si="12"/>
        <v>80.181405895691597</v>
      </c>
      <c r="I98" s="10">
        <f t="shared" si="13"/>
        <v>79.459999999999994</v>
      </c>
    </row>
    <row r="99" spans="1:9" ht="15" customHeight="1" x14ac:dyDescent="0.25">
      <c r="A99" s="3" t="s">
        <v>87</v>
      </c>
      <c r="B99" s="41">
        <v>807</v>
      </c>
      <c r="C99" s="9">
        <f>B99/B89*100</f>
        <v>0.15401656890018048</v>
      </c>
      <c r="D99" s="17">
        <v>1531.6</v>
      </c>
      <c r="E99" s="9">
        <f>D99/D89*100</f>
        <v>0.21756986001149498</v>
      </c>
      <c r="F99" s="17">
        <v>1531.6</v>
      </c>
      <c r="G99" s="9">
        <f>F99/F89*100</f>
        <v>0.29043533632453666</v>
      </c>
      <c r="H99" s="9">
        <f t="shared" si="12"/>
        <v>89.789343246592324</v>
      </c>
      <c r="I99" s="10">
        <f t="shared" si="13"/>
        <v>100</v>
      </c>
    </row>
    <row r="100" spans="1:9" ht="26.25" customHeight="1" x14ac:dyDescent="0.25">
      <c r="A100" s="3" t="s">
        <v>88</v>
      </c>
      <c r="B100" s="41">
        <v>1553.1</v>
      </c>
      <c r="C100" s="9">
        <f>B100/B89*100</f>
        <v>0.29641032609525442</v>
      </c>
      <c r="D100" s="17">
        <v>651.1</v>
      </c>
      <c r="E100" s="9">
        <f>D100/D89*100</f>
        <v>9.2491339679736481E-2</v>
      </c>
      <c r="F100" s="17">
        <v>347.5</v>
      </c>
      <c r="G100" s="9">
        <f>F100/F89*100</f>
        <v>6.5895977652635482E-2</v>
      </c>
      <c r="H100" s="9">
        <f t="shared" si="12"/>
        <v>-77.62539437254523</v>
      </c>
      <c r="I100" s="10">
        <f t="shared" si="13"/>
        <v>53.371217938872675</v>
      </c>
    </row>
    <row r="101" spans="1:9" ht="15" customHeight="1" x14ac:dyDescent="0.25">
      <c r="A101" s="3" t="s">
        <v>89</v>
      </c>
      <c r="B101" s="41">
        <v>0</v>
      </c>
      <c r="C101" s="9">
        <f>B101/B89*100</f>
        <v>0</v>
      </c>
      <c r="D101" s="17">
        <v>3010.3</v>
      </c>
      <c r="E101" s="9">
        <f>D101/D89*100</f>
        <v>0.42762506502520464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 x14ac:dyDescent="0.25">
      <c r="A102" s="3" t="s">
        <v>90</v>
      </c>
      <c r="B102" s="41">
        <v>2648.7</v>
      </c>
      <c r="C102" s="9">
        <f>B102/B89*100</f>
        <v>0.50550642632702347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>
        <f t="shared" si="12"/>
        <v>-100</v>
      </c>
      <c r="I102" s="10" t="e">
        <f t="shared" si="13"/>
        <v>#DIV/0!</v>
      </c>
    </row>
    <row r="103" spans="1:9" ht="26.25" customHeight="1" x14ac:dyDescent="0.25">
      <c r="A103" s="3" t="s">
        <v>91</v>
      </c>
      <c r="B103" s="17">
        <f>B42-B89</f>
        <v>18702.400000000023</v>
      </c>
      <c r="C103" s="9"/>
      <c r="D103" s="17">
        <f>D42-D89</f>
        <v>-69140.800000000047</v>
      </c>
      <c r="E103" s="9"/>
      <c r="F103" s="17">
        <f>F42-F89</f>
        <v>18878.70000000007</v>
      </c>
      <c r="G103" s="9"/>
      <c r="H103" s="9"/>
      <c r="I103" s="9"/>
    </row>
    <row r="104" spans="1:9" x14ac:dyDescent="0.25">
      <c r="A104" s="27" t="s">
        <v>92</v>
      </c>
      <c r="B104" s="28"/>
      <c r="C104" s="28"/>
      <c r="D104" s="28"/>
      <c r="E104" s="28"/>
      <c r="F104" s="28"/>
      <c r="G104" s="28"/>
      <c r="H104" s="28"/>
      <c r="I104" s="29"/>
    </row>
    <row r="105" spans="1:9" ht="64.5" customHeight="1" x14ac:dyDescent="0.25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 x14ac:dyDescent="0.25">
      <c r="A107" s="3" t="s">
        <v>95</v>
      </c>
      <c r="B107" s="8">
        <v>-7373</v>
      </c>
      <c r="C107" s="8"/>
      <c r="D107" s="21"/>
      <c r="E107" s="21"/>
      <c r="F107" s="21"/>
      <c r="G107" s="8"/>
      <c r="H107" s="8"/>
      <c r="I107" s="8"/>
    </row>
    <row r="108" spans="1:9" ht="39" customHeight="1" x14ac:dyDescent="0.25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 x14ac:dyDescent="0.25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 x14ac:dyDescent="0.25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 x14ac:dyDescent="0.25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 x14ac:dyDescent="0.25">
      <c r="A112" s="3" t="s">
        <v>100</v>
      </c>
      <c r="B112" s="8">
        <v>-11329</v>
      </c>
      <c r="C112" s="8"/>
      <c r="D112" s="21">
        <v>19407</v>
      </c>
      <c r="E112" s="21"/>
      <c r="F112" s="21">
        <v>-18878</v>
      </c>
      <c r="G112" s="8"/>
      <c r="H112" s="8"/>
      <c r="I112" s="8"/>
    </row>
    <row r="113" spans="1:9" ht="39" customHeight="1" x14ac:dyDescent="0.25">
      <c r="A113" s="3" t="s">
        <v>101</v>
      </c>
      <c r="B113" s="7">
        <f t="shared" ref="B113" si="24">SUM(B105:B112)</f>
        <v>-18702</v>
      </c>
      <c r="C113" s="7"/>
      <c r="D113" s="22">
        <f t="shared" ref="D113:F113" si="25">SUM(D105:D112)</f>
        <v>19407</v>
      </c>
      <c r="E113" s="22"/>
      <c r="F113" s="22">
        <f t="shared" si="25"/>
        <v>-18878</v>
      </c>
      <c r="G113" s="8"/>
      <c r="H113" s="8"/>
      <c r="I113" s="8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2024-11-19T09:37:40Z</dcterms:modified>
</cp:coreProperties>
</file>