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4 год\Исполнение бюджета ПНМР\"/>
    </mc:Choice>
  </mc:AlternateContent>
  <xr:revisionPtr revIDLastSave="0" documentId="13_ncr:1_{D087A75F-A9AA-4766-9135-5B24549381CD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79021"/>
</workbook>
</file>

<file path=xl/calcChain.xml><?xml version="1.0" encoding="utf-8"?>
<calcChain xmlns="http://schemas.openxmlformats.org/spreadsheetml/2006/main">
  <c r="F25" i="1" l="1"/>
  <c r="F82" i="1" l="1"/>
  <c r="B32" i="1"/>
  <c r="B31" i="1" s="1"/>
  <c r="B25" i="1"/>
  <c r="B19" i="1"/>
  <c r="B14" i="1"/>
  <c r="B12" i="1"/>
  <c r="B11" i="1" s="1"/>
  <c r="B8" i="1" s="1"/>
  <c r="B9" i="1"/>
  <c r="B59" i="1" l="1"/>
  <c r="B111" i="1" l="1"/>
  <c r="B42" i="1" l="1"/>
  <c r="F95" i="1" l="1"/>
  <c r="F33" i="1" l="1"/>
  <c r="D63" i="1" l="1"/>
  <c r="F84" i="1" l="1"/>
  <c r="B50" i="1" l="1"/>
  <c r="F52" i="1" l="1"/>
  <c r="D52" i="1"/>
  <c r="I53" i="1"/>
  <c r="H53" i="1"/>
  <c r="I22" i="1"/>
  <c r="H37" i="1"/>
  <c r="D111" i="1"/>
  <c r="F111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4" i="1"/>
  <c r="I45" i="1"/>
  <c r="I46" i="1"/>
  <c r="I47" i="1"/>
  <c r="I48" i="1"/>
  <c r="I49" i="1"/>
  <c r="I51" i="1"/>
  <c r="I54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2" i="1"/>
  <c r="F31" i="1" s="1"/>
  <c r="D33" i="1"/>
  <c r="D32" i="1" s="1"/>
  <c r="D25" i="1"/>
  <c r="F19" i="1"/>
  <c r="D19" i="1"/>
  <c r="F9" i="1"/>
  <c r="D9" i="1"/>
  <c r="F14" i="1"/>
  <c r="D14" i="1"/>
  <c r="F12" i="1"/>
  <c r="F11" i="1" s="1"/>
  <c r="D12" i="1"/>
  <c r="D11" i="1" s="1"/>
  <c r="D8" i="1" l="1"/>
  <c r="D31" i="1"/>
  <c r="I25" i="1"/>
  <c r="F8" i="1"/>
  <c r="I14" i="1"/>
  <c r="I33" i="1"/>
  <c r="I11" i="1"/>
  <c r="I32" i="1"/>
  <c r="I9" i="1"/>
  <c r="H11" i="1"/>
  <c r="H14" i="1"/>
  <c r="H33" i="1"/>
  <c r="I12" i="1"/>
  <c r="H12" i="1"/>
  <c r="H9" i="1"/>
  <c r="H44" i="1"/>
  <c r="H46" i="1"/>
  <c r="H48" i="1"/>
  <c r="H51" i="1"/>
  <c r="D9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4" i="1"/>
  <c r="H47" i="1"/>
  <c r="H45" i="1"/>
  <c r="D84" i="1"/>
  <c r="D82" i="1"/>
  <c r="F80" i="1"/>
  <c r="D80" i="1"/>
  <c r="F77" i="1"/>
  <c r="D77" i="1"/>
  <c r="F72" i="1"/>
  <c r="D72" i="1"/>
  <c r="F70" i="1"/>
  <c r="D70" i="1"/>
  <c r="F63" i="1"/>
  <c r="F59" i="1"/>
  <c r="D59" i="1"/>
  <c r="F55" i="1"/>
  <c r="D55" i="1"/>
  <c r="I52" i="1"/>
  <c r="F50" i="1"/>
  <c r="F43" i="1"/>
  <c r="D50" i="1"/>
  <c r="D43" i="1"/>
  <c r="D87" i="1" l="1"/>
  <c r="E53" i="1" s="1"/>
  <c r="H8" i="1"/>
  <c r="I50" i="1"/>
  <c r="I70" i="1"/>
  <c r="I82" i="1"/>
  <c r="F42" i="1"/>
  <c r="I95" i="1"/>
  <c r="I8" i="1"/>
  <c r="I59" i="1"/>
  <c r="I77" i="1"/>
  <c r="I43" i="1"/>
  <c r="I55" i="1"/>
  <c r="I63" i="1"/>
  <c r="I72" i="1"/>
  <c r="I80" i="1"/>
  <c r="I84" i="1"/>
  <c r="I31" i="1"/>
  <c r="H32" i="1"/>
  <c r="H31" i="1"/>
  <c r="B95" i="1"/>
  <c r="H95" i="1" s="1"/>
  <c r="B84" i="1"/>
  <c r="H84" i="1" s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H59" i="1"/>
  <c r="B55" i="1"/>
  <c r="H55" i="1" s="1"/>
  <c r="B52" i="1"/>
  <c r="H52" i="1" s="1"/>
  <c r="H50" i="1"/>
  <c r="B43" i="1"/>
  <c r="H43" i="1" s="1"/>
  <c r="F87" i="1"/>
  <c r="G53" i="1" s="1"/>
  <c r="I87" i="1" l="1"/>
  <c r="D42" i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C36" i="1"/>
  <c r="G80" i="1"/>
  <c r="G63" i="1"/>
  <c r="G45" i="1"/>
  <c r="E43" i="1"/>
  <c r="G78" i="1"/>
  <c r="G84" i="1"/>
  <c r="G75" i="1"/>
  <c r="G83" i="1"/>
  <c r="G74" i="1"/>
  <c r="G44" i="1"/>
  <c r="G59" i="1"/>
  <c r="G57" i="1"/>
  <c r="G86" i="1"/>
  <c r="G79" i="1"/>
  <c r="G67" i="1"/>
  <c r="G50" i="1"/>
  <c r="F101" i="1"/>
  <c r="G82" i="1"/>
  <c r="G76" i="1"/>
  <c r="G65" i="1"/>
  <c r="G55" i="1"/>
  <c r="G85" i="1"/>
  <c r="G81" i="1"/>
  <c r="G77" i="1"/>
  <c r="G69" i="1"/>
  <c r="G61" i="1"/>
  <c r="G52" i="1"/>
  <c r="G48" i="1"/>
  <c r="G46" i="1"/>
  <c r="D101" i="1"/>
  <c r="E69" i="1"/>
  <c r="E79" i="1"/>
  <c r="E81" i="1"/>
  <c r="E66" i="1"/>
  <c r="E60" i="1"/>
  <c r="E55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4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6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C53" i="1" s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6" i="1"/>
  <c r="G54" i="1"/>
  <c r="G51" i="1"/>
  <c r="G49" i="1"/>
  <c r="G47" i="1"/>
  <c r="E32" i="1" l="1"/>
  <c r="E31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8" i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7" i="1"/>
  <c r="C100" i="1"/>
  <c r="C89" i="1"/>
  <c r="C56" i="1"/>
  <c r="C88" i="1"/>
  <c r="C90" i="1"/>
  <c r="C43" i="1"/>
  <c r="C57" i="1"/>
  <c r="C54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5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B101" i="1"/>
  <c r="C82" i="1"/>
  <c r="C58" i="1"/>
  <c r="C79" i="1"/>
  <c r="C66" i="1"/>
  <c r="C48" i="1"/>
  <c r="C70" i="1"/>
  <c r="C94" i="1"/>
  <c r="C99" i="1"/>
  <c r="E42" i="1" l="1"/>
  <c r="C42" i="1"/>
  <c r="C87" i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<sst xmlns="http://schemas.openxmlformats.org/spreadsheetml/2006/main" count="118" uniqueCount="116">
  <si>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</si>
  <si>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</si>
  <si>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</si>
  <si>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</si>
  <si>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</si>
  <si>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</si>
  <si>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</si>
  <si>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</si>
  <si>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</si>
  <si>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</si>
  <si>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</si>
  <si>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</si>
  <si>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</si>
  <si>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</si>
  <si>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</si>
  <si>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</si>
  <si>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</si>
  <si>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</si>
  <si>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</si>
  <si>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</si>
  <si>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</si>
  <si>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</si>
  <si>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</si>
  <si>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</si>
  <si>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</si>
  <si>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</si>
  <si>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</si>
  <si>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</si>
  <si>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</si>
  <si>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</si>
  <si>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</si>
  <si>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</si>
  <si>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</si>
  <si>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</si>
  <si>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</si>
  <si>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</si>
  <si>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</si>
  <si>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</si>
  <si>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</si>
  <si>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</si>
  <si>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</si>
  <si>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</si>
  <si>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</si>
  <si>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</si>
  <si>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</si>
  <si>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</si>
  <si>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</si>
  <si>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</si>
  <si>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</si>
  <si>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</si>
  <si>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</si>
  <si>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</si>
  <si>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</si>
  <si>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</si>
  <si>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</si>
  <si>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</si>
  <si>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</si>
  <si>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</si>
  <si>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</si>
  <si>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</si>
  <si>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</si>
  <si>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</si>
  <si>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</si>
  <si>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</si>
  <si>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</si>
  <si>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</si>
  <si>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</si>
  <si>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</si>
  <si>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</si>
  <si>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</si>
  <si>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</si>
  <si>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</si>
  <si>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</si>
  <si>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</si>
  <si>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</si>
  <si>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</si>
  <si>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</si>
  <si>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</si>
  <si>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</si>
  <si>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</si>
  <si>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</si>
  <si>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</si>
  <si>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</si>
  <si>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</si>
  <si>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</si>
  <si>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</si>
  <si>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</si>
  <si>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</si>
  <si>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</si>
  <si>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</si>
  <si>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</si>
  <si>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</si>
  <si>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</si>
  <si>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</si>
  <si>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</si>
  <si>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</si>
  <si>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</si>
  <si>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</si>
  <si>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</si>
  <si>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</si>
  <si>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</si>
  <si>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</si>
  <si>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</si>
  <si>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</si>
  <si>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</si>
  <si>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</si>
  <si>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</si>
  <si>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</si>
  <si>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</si>
  <si>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</si>
  <si>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</si>
  <si>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</si>
  <si>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январь-декабрь 2024 года</t>
  </si>
  <si>
    <t>Факт на 01.01 .2024 (отчетный) год</t>
  </si>
  <si>
    <t>План на 2024 год по состоянию на 01.01.2025 (текущий) год</t>
  </si>
  <si>
    <t>Факт на 01.01.2025 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</si>
</sst>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105" workbookViewId="0">
      <selection activeCell="F111" sqref="F111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22" t="s">
        <v>112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23" t="s">
        <v>7</v>
      </c>
      <c r="B7" s="24"/>
      <c r="C7" s="24"/>
      <c r="D7" s="24"/>
      <c r="E7" s="24"/>
      <c r="F7" s="24"/>
      <c r="G7" s="24"/>
      <c r="H7" s="24"/>
      <c r="I7" s="25"/>
    </row>
    <row r="8" spans="1:9" ht="26.25" customHeight="1" x14ac:dyDescent="0.3">
      <c r="A8" s="3" t="s">
        <v>8</v>
      </c>
      <c r="B8" s="15">
        <f t="shared" ref="B8" si="0">B9+B11+B14+B19+B22+B23+B24+B25+B27+B28+B29+B30</f>
        <v>170572</v>
      </c>
      <c r="C8" s="15">
        <f>B8/B42*100</f>
        <v>24.949938346275982</v>
      </c>
      <c r="D8" s="15">
        <f>D9+D11+D14+D19+D22+D23+D24+D25+D27+D28+D29+D30</f>
        <v>181087</v>
      </c>
      <c r="E8" s="15">
        <f>D8/D42*100</f>
        <v>29.195478648366723</v>
      </c>
      <c r="F8" s="15">
        <f t="shared" ref="F8" si="1">F9+F11+F14+F19+F22+F23+F24+F25+F27+F28+F29+F30</f>
        <v>199095</v>
      </c>
      <c r="G8" s="10">
        <f>F8/F42*100</f>
        <v>30.722213906664464</v>
      </c>
      <c r="H8" s="10">
        <f>F8/B8*100-100</f>
        <v>16.721970780667391</v>
      </c>
      <c r="I8" s="10">
        <f>F8/D8*100</f>
        <v>109.94439136989402</v>
      </c>
    </row>
    <row r="9" spans="1:9" ht="26.25" customHeight="1" x14ac:dyDescent="0.3">
      <c r="A9" s="3" t="s">
        <v>9</v>
      </c>
      <c r="B9" s="15">
        <f>B10</f>
        <v>128436</v>
      </c>
      <c r="C9" s="15">
        <f>B9/B42*100</f>
        <v>18.786613755143293</v>
      </c>
      <c r="D9" s="15">
        <f>D10</f>
        <v>133562</v>
      </c>
      <c r="E9" s="15">
        <f>D9/D42*100</f>
        <v>21.533332151027722</v>
      </c>
      <c r="F9" s="15">
        <f>F10</f>
        <v>146070</v>
      </c>
      <c r="G9" s="10">
        <f>F9/F42*100</f>
        <v>22.539962255940523</v>
      </c>
      <c r="H9" s="10">
        <f t="shared" ref="H9:H42" si="2">F9/B9*100-100</f>
        <v>13.729795384471629</v>
      </c>
      <c r="I9" s="10">
        <f t="shared" ref="I9:I42" si="3">F9/D9*100</f>
        <v>109.36493912939309</v>
      </c>
    </row>
    <row r="10" spans="1:9" ht="26.25" customHeight="1" x14ac:dyDescent="0.3">
      <c r="A10" s="3" t="s">
        <v>10</v>
      </c>
      <c r="B10" s="15">
        <v>128436</v>
      </c>
      <c r="C10" s="15">
        <f>B10/B42*100</f>
        <v>18.786613755143293</v>
      </c>
      <c r="D10" s="15">
        <v>133562</v>
      </c>
      <c r="E10" s="15">
        <f>D10/D42*100</f>
        <v>21.533332151027722</v>
      </c>
      <c r="F10" s="15">
        <v>146070</v>
      </c>
      <c r="G10" s="10">
        <f>F10/F42*100</f>
        <v>22.539962255940523</v>
      </c>
      <c r="H10" s="10">
        <f t="shared" si="2"/>
        <v>13.729795384471629</v>
      </c>
      <c r="I10" s="10">
        <f t="shared" si="3"/>
        <v>109.36493912939309</v>
      </c>
    </row>
    <row r="11" spans="1:9" ht="64.5" customHeight="1" x14ac:dyDescent="0.3">
      <c r="A11" s="3" t="s">
        <v>11</v>
      </c>
      <c r="B11" s="15">
        <f>B12</f>
        <v>3148</v>
      </c>
      <c r="C11" s="15">
        <f>B11/B42*100</f>
        <v>0.46046482373470909</v>
      </c>
      <c r="D11" s="15">
        <f>D12</f>
        <v>3265</v>
      </c>
      <c r="E11" s="15">
        <f>D11/D42*100</f>
        <v>0.5263947041307071</v>
      </c>
      <c r="F11" s="15">
        <f>F12</f>
        <v>3503</v>
      </c>
      <c r="G11" s="10">
        <f>F11/F42*100</f>
        <v>0.54054554516710929</v>
      </c>
      <c r="H11" s="10">
        <f t="shared" si="2"/>
        <v>11.277001270648029</v>
      </c>
      <c r="I11" s="10">
        <f t="shared" si="3"/>
        <v>107.28943338437979</v>
      </c>
    </row>
    <row r="12" spans="1:9" ht="26.25" customHeight="1" x14ac:dyDescent="0.3">
      <c r="A12" s="3" t="s">
        <v>12</v>
      </c>
      <c r="B12" s="15">
        <f>B13</f>
        <v>3148</v>
      </c>
      <c r="C12" s="15">
        <f>B12/B42*100</f>
        <v>0.46046482373470909</v>
      </c>
      <c r="D12" s="15">
        <f>D13</f>
        <v>3265</v>
      </c>
      <c r="E12" s="15">
        <f>D12/D42*100</f>
        <v>0.5263947041307071</v>
      </c>
      <c r="F12" s="15">
        <f>F13</f>
        <v>3503</v>
      </c>
      <c r="G12" s="10">
        <f>F12/F42*100</f>
        <v>0.54054554516710929</v>
      </c>
      <c r="H12" s="10">
        <f t="shared" si="2"/>
        <v>11.277001270648029</v>
      </c>
      <c r="I12" s="10">
        <f t="shared" si="3"/>
        <v>107.28943338437979</v>
      </c>
    </row>
    <row r="13" spans="1:9" ht="26.25" customHeight="1" x14ac:dyDescent="0.3">
      <c r="A13" s="3" t="s">
        <v>13</v>
      </c>
      <c r="B13" s="15">
        <v>3148</v>
      </c>
      <c r="C13" s="15">
        <f>B13/B42*100</f>
        <v>0.46046482373470909</v>
      </c>
      <c r="D13" s="15">
        <v>3265</v>
      </c>
      <c r="E13" s="15">
        <f>D13/D42*100</f>
        <v>0.5263947041307071</v>
      </c>
      <c r="F13" s="15">
        <v>3503</v>
      </c>
      <c r="G13" s="10">
        <f>F13/F42*100</f>
        <v>0.54054554516710929</v>
      </c>
      <c r="H13" s="10">
        <f t="shared" si="2"/>
        <v>11.277001270648029</v>
      </c>
      <c r="I13" s="10">
        <f t="shared" si="3"/>
        <v>107.28943338437979</v>
      </c>
    </row>
    <row r="14" spans="1:9" ht="26.25" customHeight="1" x14ac:dyDescent="0.3">
      <c r="A14" s="3" t="s">
        <v>14</v>
      </c>
      <c r="B14" s="15">
        <f>B15+B16+B17+B18</f>
        <v>1114</v>
      </c>
      <c r="C14" s="15">
        <f>B14/B42*100</f>
        <v>0.1629472089073907</v>
      </c>
      <c r="D14" s="15">
        <f>D15+D16+D17+D18</f>
        <v>3987</v>
      </c>
      <c r="E14" s="15">
        <f>D14/D42*100</f>
        <v>0.64279806596297984</v>
      </c>
      <c r="F14" s="15">
        <f>F15+F16+F17+F18</f>
        <v>3987</v>
      </c>
      <c r="G14" s="10">
        <f>F14/F42*100</f>
        <v>0.61523125566122316</v>
      </c>
      <c r="H14" s="10">
        <f t="shared" si="2"/>
        <v>257.89946140035909</v>
      </c>
      <c r="I14" s="10">
        <f t="shared" si="3"/>
        <v>100</v>
      </c>
    </row>
    <row r="15" spans="1:9" ht="39" customHeight="1" x14ac:dyDescent="0.3">
      <c r="A15" s="3" t="s">
        <v>15</v>
      </c>
      <c r="B15" s="15">
        <v>1433</v>
      </c>
      <c r="C15" s="15">
        <f>B15/B42*100</f>
        <v>0.20960803443832213</v>
      </c>
      <c r="D15" s="15">
        <v>2519</v>
      </c>
      <c r="E15" s="15">
        <f>D15/D42*100</f>
        <v>0.40612197847021475</v>
      </c>
      <c r="F15" s="15">
        <v>2519</v>
      </c>
      <c r="G15" s="10">
        <f>F15/F42*100</f>
        <v>0.3887051750716381</v>
      </c>
      <c r="H15" s="10">
        <f t="shared" si="2"/>
        <v>75.785066294487081</v>
      </c>
      <c r="I15" s="10">
        <f t="shared" si="3"/>
        <v>100</v>
      </c>
    </row>
    <row r="16" spans="1:9" ht="39" customHeight="1" x14ac:dyDescent="0.3">
      <c r="A16" s="3" t="s">
        <v>103</v>
      </c>
      <c r="B16" s="15">
        <v>-48</v>
      </c>
      <c r="C16" s="15">
        <f>B16/B42*100</f>
        <v>-7.0210646566918784E-3</v>
      </c>
      <c r="D16" s="15">
        <v>15</v>
      </c>
      <c r="E16" s="15">
        <f>D16/D42*100</f>
        <v>2.4183523926372455E-3</v>
      </c>
      <c r="F16" s="15">
        <v>15</v>
      </c>
      <c r="G16" s="10">
        <f>F16/F42*100</f>
        <v>2.3146397880407193E-3</v>
      </c>
      <c r="H16" s="10">
        <f t="shared" si="2"/>
        <v>-131.25</v>
      </c>
      <c r="I16" s="10"/>
    </row>
    <row r="17" spans="1:9" ht="39" customHeight="1" x14ac:dyDescent="0.3">
      <c r="A17" s="3" t="s">
        <v>104</v>
      </c>
      <c r="B17" s="15">
        <v>-874</v>
      </c>
      <c r="C17" s="15">
        <f>B17/B42*100</f>
        <v>-0.12784188562393131</v>
      </c>
      <c r="D17" s="15">
        <v>453</v>
      </c>
      <c r="E17" s="15">
        <f>D17/D42*100</f>
        <v>7.3034242257644821E-2</v>
      </c>
      <c r="F17" s="15">
        <v>453</v>
      </c>
      <c r="G17" s="10">
        <f>F17/F42*100</f>
        <v>6.990212159882972E-2</v>
      </c>
      <c r="H17" s="10"/>
      <c r="I17" s="10">
        <f t="shared" si="3"/>
        <v>100</v>
      </c>
    </row>
    <row r="18" spans="1:9" ht="38.25" customHeight="1" x14ac:dyDescent="0.3">
      <c r="A18" s="3" t="s">
        <v>105</v>
      </c>
      <c r="B18" s="15">
        <v>603</v>
      </c>
      <c r="C18" s="15">
        <f>B18/B42*100</f>
        <v>8.8202124749691732E-2</v>
      </c>
      <c r="D18" s="15">
        <v>1000</v>
      </c>
      <c r="E18" s="15">
        <f>D18/D42*100</f>
        <v>0.16122349284248305</v>
      </c>
      <c r="F18" s="15">
        <v>1000</v>
      </c>
      <c r="G18" s="10">
        <f>F18/F42*100</f>
        <v>0.1543093192027146</v>
      </c>
      <c r="H18" s="10">
        <f t="shared" si="2"/>
        <v>65.8374792703151</v>
      </c>
      <c r="I18" s="10">
        <f t="shared" si="3"/>
        <v>100</v>
      </c>
    </row>
    <row r="19" spans="1:9" ht="15" customHeight="1" x14ac:dyDescent="0.3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3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3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3">
      <c r="A22" s="3" t="s">
        <v>17</v>
      </c>
      <c r="B22" s="15">
        <v>2362</v>
      </c>
      <c r="C22" s="15">
        <f>B22/B42*100</f>
        <v>0.3454948899813795</v>
      </c>
      <c r="D22" s="15">
        <v>3665</v>
      </c>
      <c r="E22" s="15">
        <f>D22/D42*100</f>
        <v>0.5908841012677003</v>
      </c>
      <c r="F22" s="15">
        <v>4337</v>
      </c>
      <c r="G22" s="10">
        <f>F22/F42*100</f>
        <v>0.66923951738217324</v>
      </c>
      <c r="H22" s="10">
        <f t="shared" si="2"/>
        <v>83.615580016934814</v>
      </c>
      <c r="I22" s="10">
        <f t="shared" si="3"/>
        <v>118.33560709413369</v>
      </c>
    </row>
    <row r="23" spans="1:9" ht="64.5" customHeight="1" x14ac:dyDescent="0.3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3">
      <c r="A24" s="3" t="s">
        <v>19</v>
      </c>
      <c r="B24" s="15">
        <v>11295</v>
      </c>
      <c r="C24" s="15">
        <f>B24/B42*100</f>
        <v>1.6521442770278079</v>
      </c>
      <c r="D24" s="15">
        <v>13433</v>
      </c>
      <c r="E24" s="15">
        <f>D24/D42*100</f>
        <v>2.1657151793530747</v>
      </c>
      <c r="F24" s="15">
        <v>17031</v>
      </c>
      <c r="G24" s="10">
        <f>F24/F42*100</f>
        <v>2.6280420153414323</v>
      </c>
      <c r="H24" s="10">
        <f t="shared" si="2"/>
        <v>50.783532536520596</v>
      </c>
      <c r="I24" s="10">
        <f t="shared" si="3"/>
        <v>126.78478374153205</v>
      </c>
    </row>
    <row r="25" spans="1:9" ht="50.25" customHeight="1" x14ac:dyDescent="0.3">
      <c r="A25" s="3" t="s">
        <v>20</v>
      </c>
      <c r="B25" s="15">
        <f>B26</f>
        <v>200</v>
      </c>
      <c r="C25" s="15">
        <f>B25/B42*100</f>
        <v>2.9254436069549496E-2</v>
      </c>
      <c r="D25" s="15">
        <f>D26</f>
        <v>353</v>
      </c>
      <c r="E25" s="15">
        <f>D25/D42*100</f>
        <v>5.6911892973396515E-2</v>
      </c>
      <c r="F25" s="15">
        <f>F26</f>
        <v>353</v>
      </c>
      <c r="G25" s="10">
        <f>F25/F42*100</f>
        <v>5.4471189678558254E-2</v>
      </c>
      <c r="H25" s="10"/>
      <c r="I25" s="10">
        <f t="shared" si="3"/>
        <v>100</v>
      </c>
    </row>
    <row r="26" spans="1:9" ht="39" customHeight="1" x14ac:dyDescent="0.3">
      <c r="A26" s="3" t="s">
        <v>21</v>
      </c>
      <c r="B26" s="15">
        <v>200</v>
      </c>
      <c r="C26" s="15">
        <f>B26/B42*100</f>
        <v>2.9254436069549496E-2</v>
      </c>
      <c r="D26" s="15">
        <v>353</v>
      </c>
      <c r="E26" s="15">
        <f>D26/D42*100</f>
        <v>5.6911892973396515E-2</v>
      </c>
      <c r="F26" s="15">
        <v>353</v>
      </c>
      <c r="G26" s="10">
        <f>F26/F42*100</f>
        <v>5.4471189678558254E-2</v>
      </c>
      <c r="H26" s="10"/>
      <c r="I26" s="10">
        <f t="shared" si="3"/>
        <v>100</v>
      </c>
    </row>
    <row r="27" spans="1:9" ht="51.75" customHeight="1" x14ac:dyDescent="0.3">
      <c r="A27" s="3" t="s">
        <v>22</v>
      </c>
      <c r="B27" s="15">
        <v>12550</v>
      </c>
      <c r="C27" s="15">
        <f>B27/B42*100</f>
        <v>1.835715863364231</v>
      </c>
      <c r="D27" s="15">
        <v>12900</v>
      </c>
      <c r="E27" s="15">
        <f>D27/D42*100</f>
        <v>2.0797830576680312</v>
      </c>
      <c r="F27" s="15">
        <v>12843</v>
      </c>
      <c r="G27" s="10">
        <f>F27/F42*100</f>
        <v>1.9817945865204638</v>
      </c>
      <c r="H27" s="10">
        <f t="shared" si="2"/>
        <v>2.3346613545816695</v>
      </c>
      <c r="I27" s="10">
        <f t="shared" si="3"/>
        <v>99.558139534883722</v>
      </c>
    </row>
    <row r="28" spans="1:9" ht="39" customHeight="1" x14ac:dyDescent="0.3">
      <c r="A28" s="3" t="s">
        <v>23</v>
      </c>
      <c r="B28" s="15">
        <v>10305</v>
      </c>
      <c r="C28" s="15">
        <f>B28/B42*100</f>
        <v>1.5073348184835378</v>
      </c>
      <c r="D28" s="15">
        <v>8866</v>
      </c>
      <c r="E28" s="15">
        <f>D28/D42*100</f>
        <v>1.4294074875414546</v>
      </c>
      <c r="F28" s="15">
        <v>9915</v>
      </c>
      <c r="G28" s="10">
        <f>F28/F42*100</f>
        <v>1.5299768998949155</v>
      </c>
      <c r="H28" s="10">
        <f t="shared" si="2"/>
        <v>-3.7845705967976784</v>
      </c>
      <c r="I28" s="10">
        <f t="shared" si="3"/>
        <v>111.83171667042635</v>
      </c>
    </row>
    <row r="29" spans="1:9" ht="26.25" customHeight="1" x14ac:dyDescent="0.3">
      <c r="A29" s="3" t="s">
        <v>24</v>
      </c>
      <c r="B29" s="15">
        <v>1030</v>
      </c>
      <c r="C29" s="15">
        <f>B29/B42*100</f>
        <v>0.15066034575817991</v>
      </c>
      <c r="D29" s="15">
        <v>914</v>
      </c>
      <c r="E29" s="15">
        <f>D29/D42*100</f>
        <v>0.14735827245802952</v>
      </c>
      <c r="F29" s="15">
        <v>914</v>
      </c>
      <c r="G29" s="10">
        <f>F29/F42*100</f>
        <v>0.14103871775128116</v>
      </c>
      <c r="H29" s="10">
        <f t="shared" si="2"/>
        <v>-11.262135922330103</v>
      </c>
      <c r="I29" s="10">
        <f t="shared" si="3"/>
        <v>100</v>
      </c>
    </row>
    <row r="30" spans="1:9" ht="26.25" customHeight="1" x14ac:dyDescent="0.3">
      <c r="A30" s="3" t="s">
        <v>25</v>
      </c>
      <c r="B30" s="15">
        <v>132</v>
      </c>
      <c r="C30" s="15">
        <f>B30/B42*100</f>
        <v>1.9307927805902667E-2</v>
      </c>
      <c r="D30" s="15">
        <v>142</v>
      </c>
      <c r="E30" s="15">
        <f>D30/D42*100</f>
        <v>2.289373598363259E-2</v>
      </c>
      <c r="F30" s="15">
        <v>142</v>
      </c>
      <c r="G30" s="10">
        <f>F30/F42*100</f>
        <v>2.1911923326785477E-2</v>
      </c>
      <c r="H30" s="10">
        <f t="shared" si="2"/>
        <v>7.5757575757575637</v>
      </c>
      <c r="I30" s="10">
        <f t="shared" si="3"/>
        <v>100</v>
      </c>
    </row>
    <row r="31" spans="1:9" ht="26.25" customHeight="1" x14ac:dyDescent="0.3">
      <c r="A31" s="3" t="s">
        <v>26</v>
      </c>
      <c r="B31" s="15">
        <f t="shared" ref="B31" si="4">B32+B39+B40+B41</f>
        <v>513085</v>
      </c>
      <c r="C31" s="15">
        <f>B31/B42*100</f>
        <v>75.050061653724015</v>
      </c>
      <c r="D31" s="15">
        <f t="shared" ref="D31:F31" si="5">D32+D39+D40+D41</f>
        <v>439170</v>
      </c>
      <c r="E31" s="15">
        <f>D31/D42*100</f>
        <v>70.804521351633269</v>
      </c>
      <c r="F31" s="15">
        <f t="shared" si="5"/>
        <v>448954</v>
      </c>
      <c r="G31" s="10">
        <f>F31/F42*100</f>
        <v>69.277786093335536</v>
      </c>
      <c r="H31" s="10">
        <f t="shared" si="2"/>
        <v>-12.49909858990226</v>
      </c>
      <c r="I31" s="10">
        <f t="shared" si="3"/>
        <v>102.22783887788327</v>
      </c>
    </row>
    <row r="32" spans="1:9" ht="64.5" customHeight="1" x14ac:dyDescent="0.3">
      <c r="A32" s="3" t="s">
        <v>27</v>
      </c>
      <c r="B32" s="15">
        <f t="shared" ref="B32" si="6">B33+B36+B37+B38</f>
        <v>513177</v>
      </c>
      <c r="C32" s="15">
        <f>B32/B42*100</f>
        <v>75.063518694316016</v>
      </c>
      <c r="D32" s="15">
        <f t="shared" ref="D32:F32" si="7">D33+D36+D37+D38</f>
        <v>439874</v>
      </c>
      <c r="E32" s="15">
        <f>D32/D42*100</f>
        <v>70.918022690594384</v>
      </c>
      <c r="F32" s="15">
        <f t="shared" si="7"/>
        <v>449666</v>
      </c>
      <c r="G32" s="10">
        <f>F32/F42*100</f>
        <v>69.38765432860788</v>
      </c>
      <c r="H32" s="10">
        <f t="shared" si="2"/>
        <v>-12.376041794546524</v>
      </c>
      <c r="I32" s="10">
        <f t="shared" si="3"/>
        <v>102.22609201725949</v>
      </c>
    </row>
    <row r="33" spans="1:9" ht="39" customHeight="1" x14ac:dyDescent="0.3">
      <c r="A33" s="3" t="s">
        <v>28</v>
      </c>
      <c r="B33" s="15">
        <v>70770</v>
      </c>
      <c r="C33" s="15">
        <f>B33/B42*100</f>
        <v>10.351682203210089</v>
      </c>
      <c r="D33" s="15">
        <f>D34+D35</f>
        <v>65768</v>
      </c>
      <c r="E33" s="15">
        <f>D33/D42*100</f>
        <v>10.603346677264424</v>
      </c>
      <c r="F33" s="15">
        <f>F34+F35</f>
        <v>65768</v>
      </c>
      <c r="G33" s="10">
        <f>F33/F42*100</f>
        <v>10.148615305324133</v>
      </c>
      <c r="H33" s="10">
        <f t="shared" si="2"/>
        <v>-7.0679666525363842</v>
      </c>
      <c r="I33" s="10">
        <f t="shared" si="3"/>
        <v>100</v>
      </c>
    </row>
    <row r="34" spans="1:9" ht="39" customHeight="1" x14ac:dyDescent="0.3">
      <c r="A34" s="3" t="s">
        <v>29</v>
      </c>
      <c r="B34" s="15">
        <v>69229</v>
      </c>
      <c r="C34" s="15">
        <f>B34/B42*100</f>
        <v>10.12627677329421</v>
      </c>
      <c r="D34" s="15">
        <v>65768</v>
      </c>
      <c r="E34" s="15">
        <f>D34/D42*100</f>
        <v>10.603346677264424</v>
      </c>
      <c r="F34" s="15">
        <v>65768</v>
      </c>
      <c r="G34" s="10">
        <f>F34/F42*100</f>
        <v>10.148615305324133</v>
      </c>
      <c r="H34" s="10">
        <f t="shared" si="2"/>
        <v>-4.9993499833884698</v>
      </c>
      <c r="I34" s="10">
        <f t="shared" si="3"/>
        <v>100</v>
      </c>
    </row>
    <row r="35" spans="1:9" ht="38.25" customHeight="1" x14ac:dyDescent="0.3">
      <c r="A35" s="19" t="s">
        <v>108</v>
      </c>
      <c r="B35" s="15">
        <v>1227</v>
      </c>
      <c r="C35" s="15">
        <f>B35/B42*100</f>
        <v>0.17947596528668616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3">
      <c r="A36" s="18" t="s">
        <v>109</v>
      </c>
      <c r="B36" s="15">
        <v>131480</v>
      </c>
      <c r="C36" s="15">
        <f>B36/B42*100</f>
        <v>19.231866272121838</v>
      </c>
      <c r="D36" s="15">
        <v>62151</v>
      </c>
      <c r="E36" s="15">
        <f>D36/D42*100</f>
        <v>10.020201303653163</v>
      </c>
      <c r="F36" s="15">
        <v>57148</v>
      </c>
      <c r="G36" s="10">
        <f>F36/F42*100</f>
        <v>8.818468973796735</v>
      </c>
      <c r="H36" s="10"/>
      <c r="I36" s="10">
        <f t="shared" si="3"/>
        <v>91.950250197100615</v>
      </c>
    </row>
    <row r="37" spans="1:9" ht="39" customHeight="1" x14ac:dyDescent="0.3">
      <c r="A37" s="18" t="s">
        <v>110</v>
      </c>
      <c r="B37" s="15">
        <v>286744</v>
      </c>
      <c r="C37" s="15">
        <f>B37/B42*100</f>
        <v>41.942670081634503</v>
      </c>
      <c r="D37" s="15">
        <v>288145</v>
      </c>
      <c r="E37" s="15">
        <f>D37/D42*100</f>
        <v>46.455743345097275</v>
      </c>
      <c r="F37" s="15">
        <v>303728</v>
      </c>
      <c r="G37" s="10">
        <f>F37/F42*100</f>
        <v>46.868060902802107</v>
      </c>
      <c r="H37" s="10">
        <f t="shared" si="2"/>
        <v>5.9230533158496854</v>
      </c>
      <c r="I37" s="10">
        <f t="shared" si="3"/>
        <v>105.40804109042324</v>
      </c>
    </row>
    <row r="38" spans="1:9" ht="26.25" customHeight="1" x14ac:dyDescent="0.3">
      <c r="A38" s="3" t="s">
        <v>30</v>
      </c>
      <c r="B38" s="15">
        <v>24183</v>
      </c>
      <c r="C38" s="15">
        <f>B38/B42*100</f>
        <v>3.5373001373495772</v>
      </c>
      <c r="D38" s="15">
        <v>23810</v>
      </c>
      <c r="E38" s="15">
        <f>D38/D42*100</f>
        <v>3.8387313645795209</v>
      </c>
      <c r="F38" s="15">
        <v>23022</v>
      </c>
      <c r="G38" s="10">
        <f>F38/F42*100</f>
        <v>3.5525091466848959</v>
      </c>
      <c r="H38" s="10"/>
      <c r="I38" s="10"/>
    </row>
    <row r="39" spans="1:9" ht="26.25" customHeight="1" x14ac:dyDescent="0.3">
      <c r="A39" s="3" t="s">
        <v>31</v>
      </c>
      <c r="B39" s="15">
        <v>57</v>
      </c>
      <c r="C39" s="15">
        <f>B39/B42*100</f>
        <v>8.3375142798216059E-3</v>
      </c>
      <c r="D39" s="15">
        <v>78</v>
      </c>
      <c r="E39" s="15">
        <f>D39/D42*100</f>
        <v>1.2575432441713677E-2</v>
      </c>
      <c r="F39" s="15">
        <v>78</v>
      </c>
      <c r="G39" s="10">
        <f>F39/F42*100</f>
        <v>1.2036126897811739E-2</v>
      </c>
      <c r="H39" s="10"/>
      <c r="I39" s="10"/>
    </row>
    <row r="40" spans="1:9" ht="64.5" customHeight="1" x14ac:dyDescent="0.3">
      <c r="A40" s="3" t="s">
        <v>32</v>
      </c>
      <c r="B40" s="15">
        <v>3</v>
      </c>
      <c r="C40" s="15">
        <f>B40/B42*100</f>
        <v>4.388165410432424E-4</v>
      </c>
      <c r="D40" s="15">
        <v>396</v>
      </c>
      <c r="E40" s="15">
        <f>D40/D42*100</f>
        <v>6.384450316562329E-2</v>
      </c>
      <c r="F40" s="15">
        <v>396</v>
      </c>
      <c r="G40" s="10">
        <f>F40/F42*100</f>
        <v>6.1106490404274988E-2</v>
      </c>
      <c r="H40" s="10"/>
      <c r="I40" s="10"/>
    </row>
    <row r="41" spans="1:9" ht="39" customHeight="1" x14ac:dyDescent="0.3">
      <c r="A41" s="3" t="s">
        <v>33</v>
      </c>
      <c r="B41" s="15">
        <v>-152</v>
      </c>
      <c r="C41" s="15">
        <f>B41/B42*100</f>
        <v>-2.2233371412857618E-2</v>
      </c>
      <c r="D41" s="15">
        <v>-1178</v>
      </c>
      <c r="E41" s="15">
        <f>D41/D42*100</f>
        <v>-0.18992127456844501</v>
      </c>
      <c r="F41" s="15">
        <v>-1186</v>
      </c>
      <c r="G41" s="10">
        <f>F41/F42*100</f>
        <v>-0.18301085257441954</v>
      </c>
      <c r="H41" s="10">
        <f t="shared" si="2"/>
        <v>680.26315789473676</v>
      </c>
      <c r="I41" s="10"/>
    </row>
    <row r="42" spans="1:9" s="14" customFormat="1" ht="15" customHeight="1" x14ac:dyDescent="0.3">
      <c r="A42" s="12" t="s">
        <v>34</v>
      </c>
      <c r="B42" s="16">
        <f t="shared" ref="B42" si="8">B8+B31</f>
        <v>683657</v>
      </c>
      <c r="C42" s="13">
        <f>C31+C8</f>
        <v>100</v>
      </c>
      <c r="D42" s="16">
        <f>D8+D31</f>
        <v>620257</v>
      </c>
      <c r="E42" s="16">
        <f>SUM(E8,E31)</f>
        <v>100</v>
      </c>
      <c r="F42" s="16">
        <f>F8+F31</f>
        <v>648049</v>
      </c>
      <c r="G42" s="13">
        <f>G31+G8</f>
        <v>100</v>
      </c>
      <c r="H42" s="10">
        <f t="shared" si="2"/>
        <v>-5.2084597978225986</v>
      </c>
      <c r="I42" s="10">
        <f t="shared" si="3"/>
        <v>104.4807233130783</v>
      </c>
    </row>
    <row r="43" spans="1:9" ht="26.25" customHeight="1" x14ac:dyDescent="0.3">
      <c r="A43" s="3" t="s">
        <v>35</v>
      </c>
      <c r="B43" s="17">
        <f>SUM(B44:B49)</f>
        <v>59460.5</v>
      </c>
      <c r="C43" s="9">
        <f>B43/B87*100</f>
        <v>8.9300370670015976</v>
      </c>
      <c r="D43" s="17">
        <f>SUM(D44:D49)</f>
        <v>66240.700000000012</v>
      </c>
      <c r="E43" s="9">
        <f>D43/D87*100</f>
        <v>10.346827490655309</v>
      </c>
      <c r="F43" s="17">
        <f>SUM(F44:F49)</f>
        <v>65271.8</v>
      </c>
      <c r="G43" s="9">
        <f>F43/F87*100</f>
        <v>10.335073901578355</v>
      </c>
      <c r="H43" s="9">
        <f>F43/B43*100-100</f>
        <v>9.7733789658680905</v>
      </c>
      <c r="I43" s="10">
        <f t="shared" ref="I43:I72" si="9">F43/D43*100</f>
        <v>98.537304104576179</v>
      </c>
    </row>
    <row r="44" spans="1:9" ht="78" customHeight="1" x14ac:dyDescent="0.3">
      <c r="A44" s="3" t="s">
        <v>36</v>
      </c>
      <c r="B44" s="17">
        <v>294.5</v>
      </c>
      <c r="C44" s="9">
        <f>B44/B87*100</f>
        <v>4.4229293669443927E-2</v>
      </c>
      <c r="D44" s="17">
        <v>288.7</v>
      </c>
      <c r="E44" s="9">
        <f>D44/D87*100</f>
        <v>4.5095071407038077E-2</v>
      </c>
      <c r="F44" s="17">
        <v>288.7</v>
      </c>
      <c r="G44" s="9">
        <f>F44/F87*100</f>
        <v>4.5712479744478784E-2</v>
      </c>
      <c r="H44" s="9">
        <f>F44/B44*100-100</f>
        <v>-1.9694397283531373</v>
      </c>
      <c r="I44" s="10">
        <f t="shared" si="9"/>
        <v>100</v>
      </c>
    </row>
    <row r="45" spans="1:9" ht="111.75" customHeight="1" x14ac:dyDescent="0.3">
      <c r="A45" s="3" t="s">
        <v>37</v>
      </c>
      <c r="B45" s="17">
        <v>20303</v>
      </c>
      <c r="C45" s="9">
        <f>B45/B87*100</f>
        <v>3.0491930369124618</v>
      </c>
      <c r="D45" s="17">
        <v>24094.3</v>
      </c>
      <c r="E45" s="9">
        <f>D45/D87*100</f>
        <v>3.7635406269573868</v>
      </c>
      <c r="F45" s="17">
        <v>23574.6</v>
      </c>
      <c r="G45" s="9">
        <f>F45/F87*100</f>
        <v>3.7327794422729119</v>
      </c>
      <c r="H45" s="9">
        <f>F45/B45*100-100</f>
        <v>16.113874796828043</v>
      </c>
      <c r="I45" s="10">
        <f t="shared" si="9"/>
        <v>97.843058316697309</v>
      </c>
    </row>
    <row r="46" spans="1:9" ht="15" customHeight="1" x14ac:dyDescent="0.3">
      <c r="A46" s="3" t="s">
        <v>38</v>
      </c>
      <c r="B46" s="17">
        <v>0.3</v>
      </c>
      <c r="C46" s="9">
        <f>B46/B87*100</f>
        <v>4.5055307642897032E-5</v>
      </c>
      <c r="D46" s="17">
        <v>1.6</v>
      </c>
      <c r="E46" s="9">
        <f>D46/D87*100</f>
        <v>2.4992072826900217E-4</v>
      </c>
      <c r="F46" s="17">
        <v>1.6</v>
      </c>
      <c r="G46" s="9">
        <f>F46/F87*100</f>
        <v>2.5334245788419143E-4</v>
      </c>
      <c r="H46" s="9">
        <f t="shared" ref="H46:H48" si="10">F46/B46*100-100</f>
        <v>433.33333333333337</v>
      </c>
      <c r="I46" s="10">
        <f t="shared" si="9"/>
        <v>100</v>
      </c>
    </row>
    <row r="47" spans="1:9" ht="64.5" customHeight="1" x14ac:dyDescent="0.3">
      <c r="A47" s="3" t="s">
        <v>39</v>
      </c>
      <c r="B47" s="17">
        <v>7704.8</v>
      </c>
      <c r="C47" s="9">
        <f>B47/B87*100</f>
        <v>1.1571404477566436</v>
      </c>
      <c r="D47" s="17">
        <v>9585.2000000000007</v>
      </c>
      <c r="E47" s="9">
        <f>D47/D87*100</f>
        <v>1.4972126028775248</v>
      </c>
      <c r="F47" s="17">
        <v>9188.7000000000007</v>
      </c>
      <c r="G47" s="9">
        <f>F47/F87*100</f>
        <v>1.4549299017252937</v>
      </c>
      <c r="H47" s="9">
        <f t="shared" si="10"/>
        <v>19.259422697539193</v>
      </c>
      <c r="I47" s="10">
        <f t="shared" si="9"/>
        <v>95.863414430580477</v>
      </c>
    </row>
    <row r="48" spans="1:9" ht="15" customHeight="1" x14ac:dyDescent="0.3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1.5620045516812637E-2</v>
      </c>
      <c r="F48" s="17">
        <v>0</v>
      </c>
      <c r="G48" s="9">
        <f>F48/F87*100</f>
        <v>0</v>
      </c>
      <c r="H48" s="9" t="e">
        <f t="shared" si="10"/>
        <v>#DIV/0!</v>
      </c>
      <c r="I48" s="10">
        <f t="shared" si="9"/>
        <v>0</v>
      </c>
    </row>
    <row r="49" spans="1:9" ht="26.25" customHeight="1" x14ac:dyDescent="0.3">
      <c r="A49" s="3" t="s">
        <v>41</v>
      </c>
      <c r="B49" s="17">
        <v>31157.9</v>
      </c>
      <c r="C49" s="9">
        <f>B49/B87*100</f>
        <v>4.6794292333554051</v>
      </c>
      <c r="D49" s="17">
        <v>32170.9</v>
      </c>
      <c r="E49" s="9">
        <f>D49/D87*100</f>
        <v>5.0251092231682764</v>
      </c>
      <c r="F49" s="17">
        <v>32218.2</v>
      </c>
      <c r="G49" s="9">
        <f>F49/F87*100</f>
        <v>5.101398735377785</v>
      </c>
      <c r="H49" s="9">
        <f>F49/B49*100-100</f>
        <v>3.4029892900355918</v>
      </c>
      <c r="I49" s="10">
        <f t="shared" si="9"/>
        <v>100.14702728241983</v>
      </c>
    </row>
    <row r="50" spans="1:9" ht="15" customHeight="1" x14ac:dyDescent="0.3">
      <c r="A50" s="3" t="s">
        <v>42</v>
      </c>
      <c r="B50" s="17">
        <f>B51</f>
        <v>1658.3</v>
      </c>
      <c r="C50" s="9">
        <f>B50/B87*100</f>
        <v>0.24905072221405386</v>
      </c>
      <c r="D50" s="17">
        <f>D51</f>
        <v>1851.7</v>
      </c>
      <c r="E50" s="9">
        <f>D50/D87*100</f>
        <v>0.28923638283481956</v>
      </c>
      <c r="F50" s="17">
        <f>F51</f>
        <v>1851.7</v>
      </c>
      <c r="G50" s="9">
        <f>F50/F87*100</f>
        <v>0.29319639329009833</v>
      </c>
      <c r="H50" s="9">
        <f>F50/B50*100-100</f>
        <v>11.662545980823751</v>
      </c>
      <c r="I50" s="10">
        <f t="shared" si="9"/>
        <v>100</v>
      </c>
    </row>
    <row r="51" spans="1:9" ht="26.25" customHeight="1" x14ac:dyDescent="0.3">
      <c r="A51" s="3" t="s">
        <v>43</v>
      </c>
      <c r="B51" s="17">
        <v>1658.3</v>
      </c>
      <c r="C51" s="9">
        <f>B51/B87*100</f>
        <v>0.24905072221405386</v>
      </c>
      <c r="D51" s="17">
        <v>1851.7</v>
      </c>
      <c r="E51" s="9">
        <f>D51/D87*100</f>
        <v>0.28923638283481956</v>
      </c>
      <c r="F51" s="17">
        <v>1851.7</v>
      </c>
      <c r="G51" s="9">
        <f>F51/F87*100</f>
        <v>0.29319639329009833</v>
      </c>
      <c r="H51" s="9">
        <f t="shared" ref="H51:H100" si="11">F51/B51*100-100</f>
        <v>11.662545980823751</v>
      </c>
      <c r="I51" s="10">
        <f t="shared" si="9"/>
        <v>100</v>
      </c>
    </row>
    <row r="52" spans="1:9" ht="51.75" customHeight="1" x14ac:dyDescent="0.3">
      <c r="A52" s="3" t="s">
        <v>44</v>
      </c>
      <c r="B52" s="17">
        <f>B54</f>
        <v>1512.1</v>
      </c>
      <c r="C52" s="9">
        <f>B52/B87*100</f>
        <v>0.22709376895608202</v>
      </c>
      <c r="D52" s="17">
        <f>SUM(D53:D54)</f>
        <v>1593.4</v>
      </c>
      <c r="E52" s="9">
        <f>D52/D87*100</f>
        <v>0.24888980526489254</v>
      </c>
      <c r="F52" s="17">
        <f>SUM(F53:F54)</f>
        <v>1545.2</v>
      </c>
      <c r="G52" s="9">
        <f>F52/F87*100</f>
        <v>0.24466547870165789</v>
      </c>
      <c r="H52" s="9">
        <f t="shared" si="11"/>
        <v>2.189008663448206</v>
      </c>
      <c r="I52" s="10">
        <f t="shared" si="9"/>
        <v>96.975021965608136</v>
      </c>
    </row>
    <row r="53" spans="1:9" ht="20.25" customHeight="1" x14ac:dyDescent="0.3">
      <c r="A53" s="3" t="s">
        <v>111</v>
      </c>
      <c r="B53" s="17">
        <v>0</v>
      </c>
      <c r="C53" s="9">
        <f>B53/B87*100</f>
        <v>0</v>
      </c>
      <c r="D53" s="17">
        <v>0</v>
      </c>
      <c r="E53" s="9">
        <f>D53/D87*100</f>
        <v>0</v>
      </c>
      <c r="F53" s="17">
        <v>0</v>
      </c>
      <c r="G53" s="9">
        <f>F53/F87*100</f>
        <v>0</v>
      </c>
      <c r="H53" s="9" t="e">
        <f t="shared" si="11"/>
        <v>#DIV/0!</v>
      </c>
      <c r="I53" s="10" t="e">
        <f t="shared" si="9"/>
        <v>#DIV/0!</v>
      </c>
    </row>
    <row r="54" spans="1:9" ht="66" customHeight="1" x14ac:dyDescent="0.3">
      <c r="A54" s="3" t="s">
        <v>102</v>
      </c>
      <c r="B54" s="17">
        <v>1512.1</v>
      </c>
      <c r="C54" s="9">
        <f>B54/B87*100</f>
        <v>0.22709376895608202</v>
      </c>
      <c r="D54" s="17">
        <v>1593.4</v>
      </c>
      <c r="E54" s="9">
        <f>D54/D87*100</f>
        <v>0.24888980526489254</v>
      </c>
      <c r="F54" s="17">
        <v>1545.2</v>
      </c>
      <c r="G54" s="9">
        <f>F54/F87*100</f>
        <v>0.24466547870165789</v>
      </c>
      <c r="H54" s="9">
        <f t="shared" si="11"/>
        <v>2.189008663448206</v>
      </c>
      <c r="I54" s="10">
        <f t="shared" si="9"/>
        <v>96.975021965608136</v>
      </c>
    </row>
    <row r="55" spans="1:9" ht="26.25" customHeight="1" x14ac:dyDescent="0.3">
      <c r="A55" s="3" t="s">
        <v>45</v>
      </c>
      <c r="B55" s="17">
        <f>SUM(B56:B58)</f>
        <v>11972.5</v>
      </c>
      <c r="C55" s="9">
        <f>B55/B87*100</f>
        <v>1.7980822358486157</v>
      </c>
      <c r="D55" s="17">
        <f>SUM(D56:D58)</f>
        <v>5748.9</v>
      </c>
      <c r="E55" s="9">
        <f>D55/D87*100</f>
        <v>0.89798079671604158</v>
      </c>
      <c r="F55" s="17">
        <f>SUM(F56:F58)</f>
        <v>4470.5</v>
      </c>
      <c r="G55" s="9">
        <f>F55/F87*100</f>
        <v>0.70785466123204865</v>
      </c>
      <c r="H55" s="9">
        <f t="shared" si="11"/>
        <v>-62.660263102944249</v>
      </c>
      <c r="I55" s="10">
        <f t="shared" si="9"/>
        <v>77.762702430030089</v>
      </c>
    </row>
    <row r="56" spans="1:9" ht="26.25" customHeight="1" x14ac:dyDescent="0.3">
      <c r="A56" s="3" t="s">
        <v>46</v>
      </c>
      <c r="B56" s="17">
        <v>1249.9000000000001</v>
      </c>
      <c r="C56" s="9">
        <f>B56/B87*100</f>
        <v>0.18771543007619002</v>
      </c>
      <c r="D56" s="17">
        <v>1122.3</v>
      </c>
      <c r="E56" s="9">
        <f>D56/D87*100</f>
        <v>0.17530377083518819</v>
      </c>
      <c r="F56" s="17">
        <v>535</v>
      </c>
      <c r="G56" s="9">
        <f>F56/F87*100</f>
        <v>8.4711384355026509E-2</v>
      </c>
      <c r="H56" s="9">
        <f t="shared" si="11"/>
        <v>-57.196575726058086</v>
      </c>
      <c r="I56" s="10">
        <f t="shared" si="9"/>
        <v>47.669963467878468</v>
      </c>
    </row>
    <row r="57" spans="1:9" ht="26.25" customHeight="1" x14ac:dyDescent="0.3">
      <c r="A57" s="3" t="s">
        <v>47</v>
      </c>
      <c r="B57" s="17">
        <v>9638.7000000000007</v>
      </c>
      <c r="C57" s="9">
        <f>B57/B87*100</f>
        <v>1.4475819792586391</v>
      </c>
      <c r="D57" s="17">
        <v>3265.2</v>
      </c>
      <c r="E57" s="9">
        <f>D57/D87*100</f>
        <v>0.51002572621496622</v>
      </c>
      <c r="F57" s="17">
        <v>2650.4</v>
      </c>
      <c r="G57" s="9">
        <f>F57/F87*100</f>
        <v>0.41966178148516314</v>
      </c>
      <c r="H57" s="9">
        <f t="shared" si="11"/>
        <v>-72.502515899447019</v>
      </c>
      <c r="I57" s="10">
        <f t="shared" si="9"/>
        <v>81.171138061987023</v>
      </c>
    </row>
    <row r="58" spans="1:9" ht="26.25" customHeight="1" x14ac:dyDescent="0.3">
      <c r="A58" s="3" t="s">
        <v>48</v>
      </c>
      <c r="B58" s="17">
        <v>1083.9000000000001</v>
      </c>
      <c r="C58" s="9">
        <f>B58/B87*100</f>
        <v>0.16278482651378701</v>
      </c>
      <c r="D58" s="17">
        <v>1361.4</v>
      </c>
      <c r="E58" s="9">
        <f>D58/D87*100</f>
        <v>0.21265129966588722</v>
      </c>
      <c r="F58" s="17">
        <v>1285.0999999999999</v>
      </c>
      <c r="G58" s="9">
        <f>F58/F87*100</f>
        <v>0.20348149539185897</v>
      </c>
      <c r="H58" s="9">
        <f t="shared" si="11"/>
        <v>18.5625980256481</v>
      </c>
      <c r="I58" s="10">
        <f t="shared" si="9"/>
        <v>94.395475246070205</v>
      </c>
    </row>
    <row r="59" spans="1:9" ht="26.25" customHeight="1" x14ac:dyDescent="0.3">
      <c r="A59" s="3" t="s">
        <v>49</v>
      </c>
      <c r="B59" s="17">
        <f>SUM(B60:B62)</f>
        <v>8269.6</v>
      </c>
      <c r="C59" s="9">
        <f>B59/B87*100</f>
        <v>1.2419645736123377</v>
      </c>
      <c r="D59" s="17">
        <f>SUM(D60:D62)</f>
        <v>15341.1</v>
      </c>
      <c r="E59" s="9">
        <f>D59/D87*100</f>
        <v>2.3962868027797435</v>
      </c>
      <c r="F59" s="17">
        <f>SUM(F60:F62)</f>
        <v>15285.6</v>
      </c>
      <c r="G59" s="9">
        <f>F59/F87*100</f>
        <v>2.4203071713966229</v>
      </c>
      <c r="H59" s="9">
        <f t="shared" si="11"/>
        <v>84.840862919609179</v>
      </c>
      <c r="I59" s="10">
        <f t="shared" si="9"/>
        <v>99.638226724289652</v>
      </c>
    </row>
    <row r="60" spans="1:9" ht="15" customHeight="1" x14ac:dyDescent="0.3">
      <c r="A60" s="3" t="s">
        <v>50</v>
      </c>
      <c r="B60" s="17">
        <v>3445</v>
      </c>
      <c r="C60" s="9">
        <f>B60/B87*100</f>
        <v>0.51738511609926763</v>
      </c>
      <c r="D60" s="17">
        <v>12852.4</v>
      </c>
      <c r="E60" s="9">
        <f>D60/D87*100</f>
        <v>2.0075507300028272</v>
      </c>
      <c r="F60" s="17">
        <v>12796.9</v>
      </c>
      <c r="G60" s="9">
        <f>F60/F87*100</f>
        <v>2.0262488120613811</v>
      </c>
      <c r="H60" s="9">
        <f t="shared" si="11"/>
        <v>271.46298984034831</v>
      </c>
      <c r="I60" s="10">
        <f t="shared" si="9"/>
        <v>99.568174037533836</v>
      </c>
    </row>
    <row r="61" spans="1:9" ht="15" customHeight="1" x14ac:dyDescent="0.3">
      <c r="A61" s="3" t="s">
        <v>51</v>
      </c>
      <c r="B61" s="17">
        <v>3149.3</v>
      </c>
      <c r="C61" s="9">
        <f>B61/B87*100</f>
        <v>0.47297560119925214</v>
      </c>
      <c r="D61" s="17">
        <v>1000</v>
      </c>
      <c r="E61" s="9">
        <f>D61/D87*100</f>
        <v>0.15620045516812636</v>
      </c>
      <c r="F61" s="17">
        <v>1000</v>
      </c>
      <c r="G61" s="9">
        <f>F61/F87*100</f>
        <v>0.15833903617761966</v>
      </c>
      <c r="H61" s="9">
        <f t="shared" si="11"/>
        <v>-68.246912012193192</v>
      </c>
      <c r="I61" s="10">
        <f t="shared" si="9"/>
        <v>100</v>
      </c>
    </row>
    <row r="62" spans="1:9" ht="15" customHeight="1" x14ac:dyDescent="0.3">
      <c r="A62" s="3" t="s">
        <v>52</v>
      </c>
      <c r="B62" s="17">
        <v>1675.3</v>
      </c>
      <c r="C62" s="9">
        <f>B62/B87*100</f>
        <v>0.25160385631381799</v>
      </c>
      <c r="D62" s="17">
        <v>1488.7</v>
      </c>
      <c r="E62" s="9">
        <f>D62/D87*100</f>
        <v>0.23253561760878971</v>
      </c>
      <c r="F62" s="17">
        <v>1488.7</v>
      </c>
      <c r="G62" s="9">
        <f>F62/F87*100</f>
        <v>0.2357193231576224</v>
      </c>
      <c r="H62" s="9">
        <f t="shared" si="11"/>
        <v>-11.13830358741717</v>
      </c>
      <c r="I62" s="10">
        <f t="shared" si="9"/>
        <v>100</v>
      </c>
    </row>
    <row r="63" spans="1:9" ht="15" customHeight="1" x14ac:dyDescent="0.3">
      <c r="A63" s="3" t="s">
        <v>53</v>
      </c>
      <c r="B63" s="17">
        <f>SUM(B64:B69)</f>
        <v>503159.10000000003</v>
      </c>
      <c r="C63" s="9">
        <f>B63/B87*100</f>
        <v>75.566626812743991</v>
      </c>
      <c r="D63" s="17">
        <f>SUM(D64:D69)</f>
        <v>481785.9</v>
      </c>
      <c r="E63" s="9">
        <f>D63/D87*100</f>
        <v>75.255176873585413</v>
      </c>
      <c r="F63" s="17">
        <f>SUM(F64:F69)</f>
        <v>475618.7</v>
      </c>
      <c r="G63" s="9">
        <f>F63/F87*100</f>
        <v>75.30900654605243</v>
      </c>
      <c r="H63" s="9">
        <f t="shared" si="11"/>
        <v>-5.4734973490492393</v>
      </c>
      <c r="I63" s="10">
        <f t="shared" si="9"/>
        <v>98.71992932960471</v>
      </c>
    </row>
    <row r="64" spans="1:9" ht="15" customHeight="1" x14ac:dyDescent="0.3">
      <c r="A64" s="3" t="s">
        <v>54</v>
      </c>
      <c r="B64" s="17">
        <v>143760.20000000001</v>
      </c>
      <c r="C64" s="9">
        <f>B64/B87*100</f>
        <v>21.590533459348023</v>
      </c>
      <c r="D64" s="17">
        <v>161064.70000000001</v>
      </c>
      <c r="E64" s="9">
        <f>D64/D87*100</f>
        <v>25.158379451517725</v>
      </c>
      <c r="F64" s="17">
        <v>158324.1</v>
      </c>
      <c r="G64" s="9">
        <f>F64/F87*100</f>
        <v>25.068885397689073</v>
      </c>
      <c r="H64" s="9">
        <f t="shared" si="11"/>
        <v>10.130689857137099</v>
      </c>
      <c r="I64" s="10">
        <f t="shared" si="9"/>
        <v>98.298447766642838</v>
      </c>
    </row>
    <row r="65" spans="1:9" ht="15" customHeight="1" x14ac:dyDescent="0.3">
      <c r="A65" s="3" t="s">
        <v>55</v>
      </c>
      <c r="B65" s="17">
        <v>324499.5</v>
      </c>
      <c r="C65" s="9">
        <f>B65/B87*100</f>
        <v>48.73474934155422</v>
      </c>
      <c r="D65" s="17">
        <v>285281.3</v>
      </c>
      <c r="E65" s="9">
        <f>D65/D87*100</f>
        <v>44.561068910954802</v>
      </c>
      <c r="F65" s="17">
        <v>281910.40000000002</v>
      </c>
      <c r="G65" s="9">
        <f>F65/F87*100</f>
        <v>44.637421024447228</v>
      </c>
      <c r="H65" s="9">
        <f t="shared" si="11"/>
        <v>-13.124550268952646</v>
      </c>
      <c r="I65" s="10">
        <f t="shared" si="9"/>
        <v>98.818394335696041</v>
      </c>
    </row>
    <row r="66" spans="1:9" ht="26.25" customHeight="1" x14ac:dyDescent="0.3">
      <c r="A66" s="3" t="s">
        <v>56</v>
      </c>
      <c r="B66" s="17">
        <v>32969.699999999997</v>
      </c>
      <c r="C66" s="9">
        <f>B66/B87*100</f>
        <v>4.9515332546467405</v>
      </c>
      <c r="D66" s="17">
        <v>33137.5</v>
      </c>
      <c r="E66" s="9">
        <f>D66/D87*100</f>
        <v>5.1760925831337872</v>
      </c>
      <c r="F66" s="17">
        <v>33137.5</v>
      </c>
      <c r="G66" s="9">
        <f>F66/F87*100</f>
        <v>5.2469598113358709</v>
      </c>
      <c r="H66" s="9">
        <f t="shared" si="11"/>
        <v>0.50895215910367142</v>
      </c>
      <c r="I66" s="10">
        <f t="shared" si="9"/>
        <v>100</v>
      </c>
    </row>
    <row r="67" spans="1:9" ht="36.75" customHeight="1" x14ac:dyDescent="0.3">
      <c r="A67" s="3" t="s">
        <v>57</v>
      </c>
      <c r="B67" s="17">
        <v>236.4</v>
      </c>
      <c r="C67" s="9">
        <f>B67/B87*100</f>
        <v>3.5503582422602861E-2</v>
      </c>
      <c r="D67" s="17">
        <v>42.4</v>
      </c>
      <c r="E67" s="9">
        <f>D67/D87*100</f>
        <v>6.6228992991285568E-3</v>
      </c>
      <c r="F67" s="17">
        <v>25.4</v>
      </c>
      <c r="G67" s="9">
        <f>F67/F87*100</f>
        <v>4.0218115189115389E-3</v>
      </c>
      <c r="H67" s="9">
        <f t="shared" si="11"/>
        <v>-89.255499153976317</v>
      </c>
      <c r="I67" s="10">
        <f t="shared" si="9"/>
        <v>59.905660377358494</v>
      </c>
    </row>
    <row r="68" spans="1:9" ht="15" customHeight="1" x14ac:dyDescent="0.3">
      <c r="A68" s="3" t="s">
        <v>58</v>
      </c>
      <c r="B68" s="17">
        <v>289</v>
      </c>
      <c r="C68" s="9">
        <f>B68/B87*100</f>
        <v>4.340327969599081E-2</v>
      </c>
      <c r="D68" s="17">
        <v>406.3</v>
      </c>
      <c r="E68" s="9">
        <f>D68/D87*100</f>
        <v>6.3464244934809746E-2</v>
      </c>
      <c r="F68" s="17">
        <v>367.6</v>
      </c>
      <c r="G68" s="9">
        <f>F68/F87*100</f>
        <v>5.8205429698892988E-2</v>
      </c>
      <c r="H68" s="9">
        <f t="shared" si="11"/>
        <v>27.197231833910053</v>
      </c>
      <c r="I68" s="10">
        <f t="shared" si="9"/>
        <v>90.475018459266551</v>
      </c>
    </row>
    <row r="69" spans="1:9" ht="26.25" customHeight="1" x14ac:dyDescent="0.3">
      <c r="A69" s="3" t="s">
        <v>59</v>
      </c>
      <c r="B69" s="17">
        <v>1404.3</v>
      </c>
      <c r="C69" s="9">
        <f>B69/B87*100</f>
        <v>0.21090389507640103</v>
      </c>
      <c r="D69" s="17">
        <v>1853.7</v>
      </c>
      <c r="E69" s="9">
        <f>D69/D87*100</f>
        <v>0.28954878374515586</v>
      </c>
      <c r="F69" s="17">
        <v>1853.7</v>
      </c>
      <c r="G69" s="9">
        <f>F69/F87*100</f>
        <v>0.29351307136245353</v>
      </c>
      <c r="H69" s="9">
        <f t="shared" si="11"/>
        <v>32.001709036530656</v>
      </c>
      <c r="I69" s="10">
        <f t="shared" si="9"/>
        <v>100</v>
      </c>
    </row>
    <row r="70" spans="1:9" ht="26.25" customHeight="1" x14ac:dyDescent="0.3">
      <c r="A70" s="3" t="s">
        <v>60</v>
      </c>
      <c r="B70" s="17">
        <f>B71</f>
        <v>15888.2</v>
      </c>
      <c r="C70" s="9">
        <f>B70/B87*100</f>
        <v>2.386159129639589</v>
      </c>
      <c r="D70" s="17">
        <f>D71</f>
        <v>19465.400000000001</v>
      </c>
      <c r="E70" s="9">
        <f>D70/D87*100</f>
        <v>3.040504340029647</v>
      </c>
      <c r="F70" s="17">
        <f>F71</f>
        <v>19465.400000000001</v>
      </c>
      <c r="G70" s="9">
        <f>F70/F87*100</f>
        <v>3.0821326748118376</v>
      </c>
      <c r="H70" s="9">
        <f t="shared" si="11"/>
        <v>22.514822320967781</v>
      </c>
      <c r="I70" s="10">
        <f t="shared" si="9"/>
        <v>100</v>
      </c>
    </row>
    <row r="71" spans="1:9" ht="15" customHeight="1" x14ac:dyDescent="0.3">
      <c r="A71" s="3" t="s">
        <v>61</v>
      </c>
      <c r="B71" s="17">
        <v>15888.2</v>
      </c>
      <c r="C71" s="9">
        <f>B71/B87*100</f>
        <v>2.386159129639589</v>
      </c>
      <c r="D71" s="17">
        <v>19465.400000000001</v>
      </c>
      <c r="E71" s="9">
        <f>D71/D87*100</f>
        <v>3.040504340029647</v>
      </c>
      <c r="F71" s="17">
        <v>19465.400000000001</v>
      </c>
      <c r="G71" s="9">
        <f>F71/F87*100</f>
        <v>3.0821326748118376</v>
      </c>
      <c r="H71" s="9">
        <f t="shared" si="11"/>
        <v>22.514822320967781</v>
      </c>
      <c r="I71" s="10">
        <f t="shared" si="9"/>
        <v>100</v>
      </c>
    </row>
    <row r="72" spans="1:9" ht="15" customHeight="1" x14ac:dyDescent="0.3">
      <c r="A72" s="3" t="s">
        <v>62</v>
      </c>
      <c r="B72" s="17">
        <f>SUM(B73:B76)</f>
        <v>28938.400000000001</v>
      </c>
      <c r="C72" s="9">
        <f>B72/B87*100</f>
        <v>4.3460950489773715</v>
      </c>
      <c r="D72" s="17">
        <f>SUM(D73:D76)</f>
        <v>21626.199999999997</v>
      </c>
      <c r="E72" s="9">
        <f>D72/D87*100</f>
        <v>3.378022283556934</v>
      </c>
      <c r="F72" s="17">
        <f>SUM(F73:F76)</f>
        <v>21544.3</v>
      </c>
      <c r="G72" s="9">
        <f>F72/F87*100</f>
        <v>3.4113036971214905</v>
      </c>
      <c r="H72" s="9">
        <f t="shared" si="11"/>
        <v>-25.551170762723586</v>
      </c>
      <c r="I72" s="10">
        <f t="shared" si="9"/>
        <v>99.621292691272629</v>
      </c>
    </row>
    <row r="73" spans="1:9" ht="15" customHeight="1" x14ac:dyDescent="0.3">
      <c r="A73" s="3" t="s">
        <v>63</v>
      </c>
      <c r="B73" s="17">
        <v>2358.9</v>
      </c>
      <c r="C73" s="9">
        <f>B73/B87*100</f>
        <v>0.35426988399609938</v>
      </c>
      <c r="D73" s="17">
        <v>2190</v>
      </c>
      <c r="E73" s="9">
        <f>D73/D87*100</f>
        <v>0.34207899681819676</v>
      </c>
      <c r="F73" s="17">
        <v>2184.1</v>
      </c>
      <c r="G73" s="9">
        <f>F73/F87*100</f>
        <v>0.34582828891553902</v>
      </c>
      <c r="H73" s="9">
        <f t="shared" si="11"/>
        <v>-7.4102335834499229</v>
      </c>
      <c r="I73" s="10">
        <f t="shared" ref="I73:I100" si="12">F73/D73*100</f>
        <v>99.730593607305934</v>
      </c>
    </row>
    <row r="74" spans="1:9" ht="26.25" customHeight="1" x14ac:dyDescent="0.3">
      <c r="A74" s="3" t="s">
        <v>64</v>
      </c>
      <c r="B74" s="17">
        <v>18045.7</v>
      </c>
      <c r="C74" s="9">
        <f>B74/B87*100</f>
        <v>2.7101818837714235</v>
      </c>
      <c r="D74" s="17">
        <v>9284.7999999999993</v>
      </c>
      <c r="E74" s="9">
        <f>D74/D87*100</f>
        <v>1.4502899861450196</v>
      </c>
      <c r="F74" s="17">
        <v>9226.6</v>
      </c>
      <c r="G74" s="9">
        <f>F74/F87*100</f>
        <v>1.4609309511964255</v>
      </c>
      <c r="H74" s="9">
        <f t="shared" si="11"/>
        <v>-48.870922158741415</v>
      </c>
      <c r="I74" s="10">
        <f t="shared" si="12"/>
        <v>99.373169050491143</v>
      </c>
    </row>
    <row r="75" spans="1:9" ht="15" customHeight="1" x14ac:dyDescent="0.3">
      <c r="A75" s="3" t="s">
        <v>65</v>
      </c>
      <c r="B75" s="17">
        <v>7269.5</v>
      </c>
      <c r="C75" s="9">
        <f>B75/B87*100</f>
        <v>1.0917651963668</v>
      </c>
      <c r="D75" s="17">
        <v>8813.2999999999993</v>
      </c>
      <c r="E75" s="9">
        <f>D75/D87*100</f>
        <v>1.376641471533248</v>
      </c>
      <c r="F75" s="17">
        <v>8813.2999999999993</v>
      </c>
      <c r="G75" s="9">
        <f>F75/F87*100</f>
        <v>1.3954894275442151</v>
      </c>
      <c r="H75" s="9">
        <f t="shared" si="11"/>
        <v>21.236673773987192</v>
      </c>
      <c r="I75" s="10">
        <f t="shared" si="12"/>
        <v>100</v>
      </c>
    </row>
    <row r="76" spans="1:9" ht="26.25" customHeight="1" x14ac:dyDescent="0.3">
      <c r="A76" s="3" t="s">
        <v>66</v>
      </c>
      <c r="B76" s="17">
        <v>1264.3</v>
      </c>
      <c r="C76" s="9">
        <f>B76/B87*100</f>
        <v>0.18987808484304908</v>
      </c>
      <c r="D76" s="17">
        <v>1338.1</v>
      </c>
      <c r="E76" s="9">
        <f>D76/D87*100</f>
        <v>0.20901182906046983</v>
      </c>
      <c r="F76" s="17">
        <v>1320.3</v>
      </c>
      <c r="G76" s="9">
        <f>F76/F87*100</f>
        <v>0.20905502946531124</v>
      </c>
      <c r="H76" s="9">
        <f t="shared" si="11"/>
        <v>4.4293284821640384</v>
      </c>
      <c r="I76" s="10">
        <f t="shared" si="12"/>
        <v>98.669755623645472</v>
      </c>
    </row>
    <row r="77" spans="1:9" ht="26.25" customHeight="1" x14ac:dyDescent="0.3">
      <c r="A77" s="3" t="s">
        <v>67</v>
      </c>
      <c r="B77" s="17">
        <f>SUM(B78:B79)</f>
        <v>7725.4</v>
      </c>
      <c r="C77" s="9">
        <f>B77/B87*100</f>
        <v>1.1602342455481223</v>
      </c>
      <c r="D77" s="17">
        <f>SUM(D78:D79)</f>
        <v>8902.1</v>
      </c>
      <c r="E77" s="9">
        <f>D77/D87*100</f>
        <v>1.3905120719521777</v>
      </c>
      <c r="F77" s="17">
        <f>SUM(F78:F79)</f>
        <v>8856.4</v>
      </c>
      <c r="G77" s="9">
        <f>F77/F87*100</f>
        <v>1.4023138400034707</v>
      </c>
      <c r="H77" s="9">
        <f t="shared" si="11"/>
        <v>14.64001863981153</v>
      </c>
      <c r="I77" s="10">
        <f t="shared" si="12"/>
        <v>99.486637984295839</v>
      </c>
    </row>
    <row r="78" spans="1:9" ht="15" customHeight="1" x14ac:dyDescent="0.3">
      <c r="A78" s="3" t="s">
        <v>68</v>
      </c>
      <c r="B78" s="17">
        <v>500</v>
      </c>
      <c r="C78" s="9">
        <f>B78/B87*100</f>
        <v>7.5092179404828388E-2</v>
      </c>
      <c r="D78" s="17">
        <v>500</v>
      </c>
      <c r="E78" s="9">
        <f t="shared" ref="E78:G78" si="13">D78/D87*100</f>
        <v>7.8100227584063181E-2</v>
      </c>
      <c r="F78" s="17">
        <v>454.3</v>
      </c>
      <c r="G78" s="9">
        <f t="shared" si="13"/>
        <v>7.1933424135492599E-2</v>
      </c>
      <c r="H78" s="9">
        <f t="shared" si="11"/>
        <v>-9.1399999999999864</v>
      </c>
      <c r="I78" s="10">
        <f t="shared" si="12"/>
        <v>90.860000000000014</v>
      </c>
    </row>
    <row r="79" spans="1:9" ht="15" customHeight="1" x14ac:dyDescent="0.3">
      <c r="A79" s="3" t="s">
        <v>69</v>
      </c>
      <c r="B79" s="17">
        <v>7225.4</v>
      </c>
      <c r="C79" s="9">
        <f>B79/B87*100</f>
        <v>1.085142066143294</v>
      </c>
      <c r="D79" s="17">
        <v>8402.1</v>
      </c>
      <c r="E79" s="9">
        <f t="shared" ref="E79:G79" si="14">D79/D87*100</f>
        <v>1.3124118443681145</v>
      </c>
      <c r="F79" s="17">
        <v>8402.1</v>
      </c>
      <c r="G79" s="9">
        <f t="shared" si="14"/>
        <v>1.330380415867978</v>
      </c>
      <c r="H79" s="9">
        <f t="shared" si="11"/>
        <v>16.285603565200546</v>
      </c>
      <c r="I79" s="10">
        <f t="shared" si="12"/>
        <v>100</v>
      </c>
    </row>
    <row r="80" spans="1:9" ht="26.25" customHeight="1" x14ac:dyDescent="0.3">
      <c r="A80" s="3" t="s">
        <v>70</v>
      </c>
      <c r="B80" s="17">
        <f>B81</f>
        <v>1176.9000000000001</v>
      </c>
      <c r="C80" s="9">
        <f>B80/B87*100</f>
        <v>0.17675197188308509</v>
      </c>
      <c r="D80" s="17">
        <f>D81</f>
        <v>1150</v>
      </c>
      <c r="E80" s="9">
        <f t="shared" ref="E80:G80" si="15">D80/D87*100</f>
        <v>0.17963052344334532</v>
      </c>
      <c r="F80" s="17">
        <f>F81</f>
        <v>1150</v>
      </c>
      <c r="G80" s="9">
        <f t="shared" si="15"/>
        <v>0.18208989160426259</v>
      </c>
      <c r="H80" s="9">
        <f t="shared" si="11"/>
        <v>-2.2856657320078284</v>
      </c>
      <c r="I80" s="10">
        <f t="shared" si="12"/>
        <v>100</v>
      </c>
    </row>
    <row r="81" spans="1:9" ht="26.25" customHeight="1" x14ac:dyDescent="0.3">
      <c r="A81" s="3" t="s">
        <v>71</v>
      </c>
      <c r="B81" s="17">
        <v>1176.9000000000001</v>
      </c>
      <c r="C81" s="9">
        <f>B81/B87*100</f>
        <v>0.17675197188308509</v>
      </c>
      <c r="D81" s="17">
        <v>1150</v>
      </c>
      <c r="E81" s="9">
        <f t="shared" ref="E81:G81" si="16">D81/D87*100</f>
        <v>0.17963052344334532</v>
      </c>
      <c r="F81" s="17">
        <v>1150</v>
      </c>
      <c r="G81" s="9">
        <f t="shared" si="16"/>
        <v>0.18208989160426259</v>
      </c>
      <c r="H81" s="9">
        <f t="shared" si="11"/>
        <v>-2.2856657320078284</v>
      </c>
      <c r="I81" s="10">
        <f t="shared" si="12"/>
        <v>100</v>
      </c>
    </row>
    <row r="82" spans="1:9" ht="39" customHeight="1" x14ac:dyDescent="0.3">
      <c r="A82" s="3" t="s">
        <v>72</v>
      </c>
      <c r="B82" s="17">
        <f>B83</f>
        <v>102.6</v>
      </c>
      <c r="C82" s="9">
        <f>B82/B87*100</f>
        <v>1.5408915213870784E-2</v>
      </c>
      <c r="D82" s="17">
        <f>D83</f>
        <v>91</v>
      </c>
      <c r="E82" s="9">
        <f t="shared" ref="E82:G82" si="17">D82/D87*100</f>
        <v>1.4214241420299497E-2</v>
      </c>
      <c r="F82" s="17">
        <f>F83</f>
        <v>90</v>
      </c>
      <c r="G82" s="9">
        <f t="shared" si="17"/>
        <v>1.425051325598577E-2</v>
      </c>
      <c r="H82" s="9">
        <f t="shared" si="11"/>
        <v>-12.280701754385959</v>
      </c>
      <c r="I82" s="10">
        <f t="shared" si="12"/>
        <v>98.901098901098905</v>
      </c>
    </row>
    <row r="83" spans="1:9" ht="39" customHeight="1" x14ac:dyDescent="0.3">
      <c r="A83" s="3" t="s">
        <v>73</v>
      </c>
      <c r="B83" s="17">
        <v>102.6</v>
      </c>
      <c r="C83" s="9">
        <f>B83/B87*100</f>
        <v>1.5408915213870784E-2</v>
      </c>
      <c r="D83" s="17">
        <v>91</v>
      </c>
      <c r="E83" s="9">
        <f t="shared" ref="E83:G83" si="18">D83/D87*100</f>
        <v>1.4214241420299497E-2</v>
      </c>
      <c r="F83" s="17">
        <v>90</v>
      </c>
      <c r="G83" s="9">
        <f t="shared" si="18"/>
        <v>1.425051325598577E-2</v>
      </c>
      <c r="H83" s="9">
        <f t="shared" si="11"/>
        <v>-12.280701754385959</v>
      </c>
      <c r="I83" s="10">
        <f t="shared" si="12"/>
        <v>98.901098901098905</v>
      </c>
    </row>
    <row r="84" spans="1:9" ht="90" customHeight="1" x14ac:dyDescent="0.3">
      <c r="A84" s="3" t="s">
        <v>74</v>
      </c>
      <c r="B84" s="17">
        <f>SUM(B85:B86)</f>
        <v>25984.7</v>
      </c>
      <c r="C84" s="9">
        <f>B84/B87*100</f>
        <v>3.9024955083612887</v>
      </c>
      <c r="D84" s="17">
        <f>SUM(D85:D86)</f>
        <v>16406.599999999999</v>
      </c>
      <c r="E84" s="9">
        <f t="shared" ref="E84:G84" si="19">D84/D87*100</f>
        <v>2.5627183877613815</v>
      </c>
      <c r="F84" s="17">
        <f>SUM(F85:F86)</f>
        <v>16406.599999999999</v>
      </c>
      <c r="G84" s="9">
        <f t="shared" si="19"/>
        <v>2.5978052309517343</v>
      </c>
      <c r="H84" s="9">
        <f t="shared" si="11"/>
        <v>-36.860537162253181</v>
      </c>
      <c r="I84" s="10">
        <f t="shared" si="12"/>
        <v>100</v>
      </c>
    </row>
    <row r="85" spans="1:9" ht="64.5" customHeight="1" x14ac:dyDescent="0.3">
      <c r="A85" s="3" t="s">
        <v>75</v>
      </c>
      <c r="B85" s="17">
        <v>12204</v>
      </c>
      <c r="C85" s="9">
        <f>B85/B87*100</f>
        <v>1.8328499149130515</v>
      </c>
      <c r="D85" s="17">
        <v>12493</v>
      </c>
      <c r="E85" s="9">
        <f t="shared" ref="E85:G85" si="20">D85/D87*100</f>
        <v>1.9514122864154024</v>
      </c>
      <c r="F85" s="17">
        <v>12493</v>
      </c>
      <c r="G85" s="9">
        <f t="shared" si="20"/>
        <v>1.9781295789670021</v>
      </c>
      <c r="H85" s="9">
        <f t="shared" si="11"/>
        <v>2.3680760406424213</v>
      </c>
      <c r="I85" s="10">
        <f t="shared" si="12"/>
        <v>100</v>
      </c>
    </row>
    <row r="86" spans="1:9" ht="26.25" customHeight="1" x14ac:dyDescent="0.3">
      <c r="A86" s="3" t="s">
        <v>76</v>
      </c>
      <c r="B86" s="17">
        <v>13780.7</v>
      </c>
      <c r="C86" s="9">
        <f>B86/B87*100</f>
        <v>2.0696455934482372</v>
      </c>
      <c r="D86" s="17">
        <v>3913.6</v>
      </c>
      <c r="E86" s="9">
        <f t="shared" ref="E86:G86" si="21">D86/D87*100</f>
        <v>0.61130610134597929</v>
      </c>
      <c r="F86" s="17">
        <v>3913.6</v>
      </c>
      <c r="G86" s="9">
        <f t="shared" si="21"/>
        <v>0.61967565198473229</v>
      </c>
      <c r="H86" s="9">
        <f t="shared" si="11"/>
        <v>-71.600862075221144</v>
      </c>
      <c r="I86" s="10">
        <f t="shared" si="12"/>
        <v>100</v>
      </c>
    </row>
    <row r="87" spans="1:9" s="14" customFormat="1" ht="15" customHeight="1" x14ac:dyDescent="0.3">
      <c r="A87" s="12" t="s">
        <v>77</v>
      </c>
      <c r="B87" s="16">
        <f>B43+B50+B52+B55+B59+B63+B70+B72+B77+B80+B82+B84</f>
        <v>665848.30000000005</v>
      </c>
      <c r="C87" s="13">
        <f>C43+C50+C52+C55+C59+C63+C70+C72+C77+C80+C82+C84</f>
        <v>100</v>
      </c>
      <c r="D87" s="16">
        <f t="shared" ref="D87" si="22">D43+D50+D52+D55+D59+D63+D70+D72+D77+D80+D82+D84</f>
        <v>640203</v>
      </c>
      <c r="E87" s="16"/>
      <c r="F87" s="16">
        <f>F43+F50+F52+F55+F59+F63+F70+F72+F77+F80+F82+F84</f>
        <v>631556.20000000007</v>
      </c>
      <c r="G87" s="13"/>
      <c r="H87" s="9">
        <f t="shared" si="11"/>
        <v>-5.1501370507366317</v>
      </c>
      <c r="I87" s="10">
        <f t="shared" si="12"/>
        <v>98.649365904252249</v>
      </c>
    </row>
    <row r="88" spans="1:9" ht="115.5" customHeight="1" x14ac:dyDescent="0.3">
      <c r="A88" s="3" t="s">
        <v>78</v>
      </c>
      <c r="B88" s="17">
        <v>180311.5</v>
      </c>
      <c r="C88" s="9">
        <f>B88/B87*100</f>
        <v>27.079967013507428</v>
      </c>
      <c r="D88" s="17">
        <v>206354</v>
      </c>
      <c r="E88" s="9">
        <f t="shared" ref="E88:G88" si="23">D88/D87*100</f>
        <v>32.232588725763542</v>
      </c>
      <c r="F88" s="17">
        <v>204540.79999999999</v>
      </c>
      <c r="G88" s="9">
        <f t="shared" si="23"/>
        <v>32.386793130999266</v>
      </c>
      <c r="H88" s="9">
        <f t="shared" si="11"/>
        <v>13.437467937430497</v>
      </c>
      <c r="I88" s="10">
        <f t="shared" si="12"/>
        <v>99.12131579712532</v>
      </c>
    </row>
    <row r="89" spans="1:9" ht="51.75" customHeight="1" x14ac:dyDescent="0.3">
      <c r="A89" s="3" t="s">
        <v>79</v>
      </c>
      <c r="B89" s="17">
        <v>123889.9</v>
      </c>
      <c r="C89" s="9">
        <f>B89/B87*100</f>
        <v>18.606325194492499</v>
      </c>
      <c r="D89" s="17">
        <v>59581.5</v>
      </c>
      <c r="E89" s="9">
        <f t="shared" ref="E89:G89" si="24">D89/D87*100</f>
        <v>9.3066574195997198</v>
      </c>
      <c r="F89" s="17">
        <v>54857.599999999999</v>
      </c>
      <c r="G89" s="9">
        <f t="shared" si="24"/>
        <v>8.6860995110173871</v>
      </c>
      <c r="H89" s="9">
        <f t="shared" si="11"/>
        <v>-55.720684252711479</v>
      </c>
      <c r="I89" s="10">
        <f t="shared" si="12"/>
        <v>92.071532270923015</v>
      </c>
    </row>
    <row r="90" spans="1:9" ht="26.25" customHeight="1" x14ac:dyDescent="0.3">
      <c r="A90" s="3" t="s">
        <v>80</v>
      </c>
      <c r="B90" s="17">
        <v>16319.4</v>
      </c>
      <c r="C90" s="9">
        <f>B90/B87*100</f>
        <v>2.4509186251583128</v>
      </c>
      <c r="D90" s="17">
        <v>7327.3</v>
      </c>
      <c r="E90" s="9">
        <f t="shared" ref="E90:G90" si="25">D90/D87*100</f>
        <v>1.1445275951534124</v>
      </c>
      <c r="F90" s="17">
        <v>7262.6</v>
      </c>
      <c r="G90" s="9">
        <f t="shared" si="25"/>
        <v>1.1499530841435806</v>
      </c>
      <c r="H90" s="9">
        <f t="shared" si="11"/>
        <v>-55.497138375185358</v>
      </c>
      <c r="I90" s="10">
        <f t="shared" si="12"/>
        <v>99.117000805207923</v>
      </c>
    </row>
    <row r="91" spans="1:9" ht="51.75" customHeight="1" x14ac:dyDescent="0.3">
      <c r="A91" s="3" t="s">
        <v>81</v>
      </c>
      <c r="B91" s="17">
        <v>4848.7</v>
      </c>
      <c r="C91" s="9">
        <f>B91/B87*100</f>
        <v>0.72819890056038283</v>
      </c>
      <c r="D91" s="17">
        <v>12054.4</v>
      </c>
      <c r="E91" s="9">
        <f t="shared" ref="E91:G91" si="26">D91/D87*100</f>
        <v>1.8829027667786622</v>
      </c>
      <c r="F91" s="17">
        <v>12054.4</v>
      </c>
      <c r="G91" s="9">
        <f t="shared" si="26"/>
        <v>1.9086820776994984</v>
      </c>
      <c r="H91" s="9">
        <f t="shared" si="11"/>
        <v>148.61096788829994</v>
      </c>
      <c r="I91" s="10">
        <f t="shared" si="12"/>
        <v>100</v>
      </c>
    </row>
    <row r="92" spans="1:9" ht="15" customHeight="1" x14ac:dyDescent="0.3">
      <c r="A92" s="3" t="s">
        <v>82</v>
      </c>
      <c r="B92" s="17">
        <v>39118.199999999997</v>
      </c>
      <c r="C92" s="9">
        <f>B92/B87*100</f>
        <v>5.8749417847879153</v>
      </c>
      <c r="D92" s="17">
        <v>25304</v>
      </c>
      <c r="E92" s="9">
        <f t="shared" ref="E92:G92" si="27">D92/D87*100</f>
        <v>3.9524963175742696</v>
      </c>
      <c r="F92" s="17">
        <v>25304</v>
      </c>
      <c r="G92" s="9">
        <f t="shared" si="27"/>
        <v>4.0066109714384872</v>
      </c>
      <c r="H92" s="9">
        <f t="shared" si="11"/>
        <v>-35.313997065304633</v>
      </c>
      <c r="I92" s="10">
        <f t="shared" si="12"/>
        <v>100</v>
      </c>
    </row>
    <row r="93" spans="1:9" ht="51.75" customHeight="1" x14ac:dyDescent="0.3">
      <c r="A93" s="3" t="s">
        <v>83</v>
      </c>
      <c r="B93" s="17">
        <v>297613.2</v>
      </c>
      <c r="C93" s="9">
        <f>B93/B87*100</f>
        <v>44.696847615290146</v>
      </c>
      <c r="D93" s="17">
        <v>326518.3</v>
      </c>
      <c r="E93" s="9">
        <f t="shared" ref="E93:G93" si="28">D93/D87*100</f>
        <v>51.002307080722829</v>
      </c>
      <c r="F93" s="17">
        <v>323754.8</v>
      </c>
      <c r="G93" s="9">
        <f t="shared" si="28"/>
        <v>51.263022989878017</v>
      </c>
      <c r="H93" s="9">
        <f t="shared" si="11"/>
        <v>8.7837501831235869</v>
      </c>
      <c r="I93" s="10">
        <f t="shared" si="12"/>
        <v>99.15364621217249</v>
      </c>
    </row>
    <row r="94" spans="1:9" ht="42" customHeight="1" x14ac:dyDescent="0.3">
      <c r="A94" s="3" t="s">
        <v>84</v>
      </c>
      <c r="B94" s="17">
        <v>102.6</v>
      </c>
      <c r="C94" s="9">
        <f>B94/B87*100</f>
        <v>1.5408915213870784E-2</v>
      </c>
      <c r="D94" s="17">
        <v>91</v>
      </c>
      <c r="E94" s="9">
        <f t="shared" ref="E94:G94" si="29">D94/D87*100</f>
        <v>1.4214241420299497E-2</v>
      </c>
      <c r="F94" s="17">
        <v>90</v>
      </c>
      <c r="G94" s="9">
        <f t="shared" si="29"/>
        <v>1.425051325598577E-2</v>
      </c>
      <c r="H94" s="9">
        <f t="shared" si="11"/>
        <v>-12.280701754385959</v>
      </c>
      <c r="I94" s="10">
        <f t="shared" si="12"/>
        <v>98.901098901098905</v>
      </c>
    </row>
    <row r="95" spans="1:9" ht="15" customHeight="1" x14ac:dyDescent="0.3">
      <c r="A95" s="3" t="s">
        <v>85</v>
      </c>
      <c r="B95" s="17">
        <f>SUM(B96:B100)</f>
        <v>3644.8</v>
      </c>
      <c r="C95" s="9">
        <f>B95/B87*100</f>
        <v>0.54739195098943705</v>
      </c>
      <c r="D95" s="17">
        <f>SUM(D96:D100)</f>
        <v>2972.5</v>
      </c>
      <c r="E95" s="9">
        <f t="shared" ref="E95:G95" si="30">D95/D87*100</f>
        <v>0.46430585298725557</v>
      </c>
      <c r="F95" s="17">
        <f>SUM(F96:F100)</f>
        <v>2692</v>
      </c>
      <c r="G95" s="9">
        <f t="shared" si="30"/>
        <v>0.42624868539015209</v>
      </c>
      <c r="H95" s="9">
        <f t="shared" si="11"/>
        <v>-26.141352063213347</v>
      </c>
      <c r="I95" s="10">
        <f t="shared" si="12"/>
        <v>90.563498738435655</v>
      </c>
    </row>
    <row r="96" spans="1:9" ht="77.25" customHeight="1" x14ac:dyDescent="0.3">
      <c r="A96" s="3" t="s">
        <v>86</v>
      </c>
      <c r="B96" s="17">
        <v>1757.9</v>
      </c>
      <c r="C96" s="9">
        <f>B96/B87*100</f>
        <v>0.26400908435149567</v>
      </c>
      <c r="D96" s="17">
        <v>1000</v>
      </c>
      <c r="E96" s="9">
        <f t="shared" ref="E96:G96" si="31">D96/D87*100</f>
        <v>0.15620045516812636</v>
      </c>
      <c r="F96" s="17">
        <v>1000</v>
      </c>
      <c r="G96" s="9">
        <f t="shared" si="31"/>
        <v>0.15833903617761966</v>
      </c>
      <c r="H96" s="9">
        <f t="shared" si="11"/>
        <v>-43.113942772626437</v>
      </c>
      <c r="I96" s="10">
        <f t="shared" si="12"/>
        <v>100</v>
      </c>
    </row>
    <row r="97" spans="1:9" ht="15" customHeight="1" x14ac:dyDescent="0.3">
      <c r="A97" s="3" t="s">
        <v>87</v>
      </c>
      <c r="B97" s="17">
        <v>702</v>
      </c>
      <c r="C97" s="9">
        <f>B97/B87*100</f>
        <v>0.10542941988437907</v>
      </c>
      <c r="D97" s="17">
        <v>1435.7</v>
      </c>
      <c r="E97" s="9">
        <f>D97/D87*100</f>
        <v>0.22425699348487901</v>
      </c>
      <c r="F97" s="17">
        <v>1435.7</v>
      </c>
      <c r="G97" s="9">
        <f>F97/F87*100</f>
        <v>0.22732735424020853</v>
      </c>
      <c r="H97" s="9">
        <f t="shared" si="11"/>
        <v>104.51566951566952</v>
      </c>
      <c r="I97" s="10">
        <f t="shared" si="12"/>
        <v>100</v>
      </c>
    </row>
    <row r="98" spans="1:9" ht="26.25" customHeight="1" x14ac:dyDescent="0.3">
      <c r="A98" s="3" t="s">
        <v>88</v>
      </c>
      <c r="B98" s="17">
        <v>1184.9000000000001</v>
      </c>
      <c r="C98" s="9">
        <f>B98/B87*100</f>
        <v>0.17795344675356234</v>
      </c>
      <c r="D98" s="17">
        <v>270.39999999999998</v>
      </c>
      <c r="E98" s="9">
        <f>D98/D87*100</f>
        <v>4.2236603077461361E-2</v>
      </c>
      <c r="F98" s="17">
        <v>256.3</v>
      </c>
      <c r="G98" s="9">
        <f>F98/F87*100</f>
        <v>4.0582294972323921E-2</v>
      </c>
      <c r="H98" s="9">
        <f t="shared" si="11"/>
        <v>-78.369482656764291</v>
      </c>
      <c r="I98" s="10">
        <f t="shared" si="12"/>
        <v>94.785502958579897</v>
      </c>
    </row>
    <row r="99" spans="1:9" ht="15" customHeight="1" x14ac:dyDescent="0.3">
      <c r="A99" s="3" t="s">
        <v>89</v>
      </c>
      <c r="B99" s="17">
        <v>0</v>
      </c>
      <c r="C99" s="9">
        <f>B99/B87*100</f>
        <v>0</v>
      </c>
      <c r="D99" s="17">
        <v>266.39999999999998</v>
      </c>
      <c r="E99" s="9">
        <f>D99/D87*100</f>
        <v>4.1611801256788858E-2</v>
      </c>
      <c r="F99" s="17">
        <v>0</v>
      </c>
      <c r="G99" s="9">
        <f>F99/F87*100</f>
        <v>0</v>
      </c>
      <c r="H99" s="9" t="e">
        <f t="shared" si="11"/>
        <v>#DIV/0!</v>
      </c>
      <c r="I99" s="10">
        <f t="shared" si="12"/>
        <v>0</v>
      </c>
    </row>
    <row r="100" spans="1:9" ht="15" customHeight="1" x14ac:dyDescent="0.3">
      <c r="A100" s="3" t="s">
        <v>90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11"/>
        <v>#DIV/0!</v>
      </c>
      <c r="I100" s="10" t="e">
        <f t="shared" si="12"/>
        <v>#DIV/0!</v>
      </c>
    </row>
    <row r="101" spans="1:9" ht="26.25" customHeight="1" x14ac:dyDescent="0.3">
      <c r="A101" s="3" t="s">
        <v>91</v>
      </c>
      <c r="B101" s="17">
        <f>B42-B87</f>
        <v>17808.699999999953</v>
      </c>
      <c r="C101" s="9"/>
      <c r="D101" s="17">
        <f>D42-D87</f>
        <v>-19946</v>
      </c>
      <c r="E101" s="9"/>
      <c r="F101" s="17">
        <f>F42-F87</f>
        <v>16492.79999999993</v>
      </c>
      <c r="G101" s="9"/>
      <c r="H101" s="9"/>
      <c r="I101" s="9"/>
    </row>
    <row r="102" spans="1:9" x14ac:dyDescent="0.3">
      <c r="A102" s="26" t="s">
        <v>92</v>
      </c>
      <c r="B102" s="27"/>
      <c r="C102" s="27"/>
      <c r="D102" s="27"/>
      <c r="E102" s="27"/>
      <c r="F102" s="27"/>
      <c r="G102" s="27"/>
      <c r="H102" s="27"/>
      <c r="I102" s="28"/>
    </row>
    <row r="103" spans="1:9" ht="64.5" customHeight="1" x14ac:dyDescent="0.3">
      <c r="A103" s="3" t="s">
        <v>93</v>
      </c>
      <c r="B103" s="8"/>
      <c r="C103" s="8"/>
      <c r="D103" s="8"/>
      <c r="E103" s="8"/>
      <c r="F103" s="8"/>
      <c r="G103" s="8"/>
      <c r="H103" s="8"/>
      <c r="I103" s="8"/>
    </row>
    <row r="104" spans="1:9" ht="39" customHeight="1" x14ac:dyDescent="0.3">
      <c r="A104" s="3" t="s">
        <v>94</v>
      </c>
      <c r="B104" s="8"/>
      <c r="C104" s="8"/>
      <c r="D104" s="20">
        <v>0</v>
      </c>
      <c r="E104" s="20"/>
      <c r="F104" s="20">
        <v>0</v>
      </c>
      <c r="G104" s="8"/>
      <c r="H104" s="8"/>
      <c r="I104" s="8"/>
    </row>
    <row r="105" spans="1:9" ht="39" customHeight="1" x14ac:dyDescent="0.3">
      <c r="A105" s="3" t="s">
        <v>95</v>
      </c>
      <c r="B105" s="8">
        <v>-8136</v>
      </c>
      <c r="C105" s="8"/>
      <c r="D105" s="20">
        <v>0</v>
      </c>
      <c r="E105" s="20"/>
      <c r="F105" s="20">
        <v>0</v>
      </c>
      <c r="G105" s="8"/>
      <c r="H105" s="8"/>
      <c r="I105" s="8"/>
    </row>
    <row r="106" spans="1:9" ht="39" customHeight="1" x14ac:dyDescent="0.3">
      <c r="A106" s="3" t="s">
        <v>96</v>
      </c>
      <c r="B106" s="8"/>
      <c r="C106" s="8"/>
      <c r="D106" s="20">
        <v>0</v>
      </c>
      <c r="E106" s="20"/>
      <c r="F106" s="20">
        <v>0</v>
      </c>
      <c r="G106" s="8"/>
      <c r="H106" s="8"/>
      <c r="I106" s="8"/>
    </row>
    <row r="107" spans="1:9" ht="51.75" customHeight="1" x14ac:dyDescent="0.3">
      <c r="A107" s="3" t="s">
        <v>97</v>
      </c>
      <c r="B107" s="8"/>
      <c r="C107" s="8"/>
      <c r="D107" s="20">
        <v>0</v>
      </c>
      <c r="E107" s="20"/>
      <c r="F107" s="20">
        <v>0</v>
      </c>
      <c r="G107" s="8"/>
      <c r="H107" s="8"/>
      <c r="I107" s="8"/>
    </row>
    <row r="108" spans="1:9" ht="51.75" customHeight="1" x14ac:dyDescent="0.3">
      <c r="A108" s="3" t="s">
        <v>98</v>
      </c>
      <c r="B108" s="8"/>
      <c r="C108" s="8"/>
      <c r="D108" s="20">
        <v>0</v>
      </c>
      <c r="E108" s="20"/>
      <c r="F108" s="20">
        <v>0</v>
      </c>
      <c r="G108" s="8"/>
      <c r="H108" s="8"/>
      <c r="I108" s="8"/>
    </row>
    <row r="109" spans="1:9" ht="39" customHeight="1" x14ac:dyDescent="0.3">
      <c r="A109" s="3" t="s">
        <v>99</v>
      </c>
      <c r="B109" s="8"/>
      <c r="C109" s="8"/>
      <c r="D109" s="20">
        <v>0</v>
      </c>
      <c r="E109" s="20"/>
      <c r="F109" s="20">
        <v>0</v>
      </c>
      <c r="G109" s="8"/>
      <c r="H109" s="8"/>
      <c r="I109" s="8"/>
    </row>
    <row r="110" spans="1:9" ht="39" customHeight="1" x14ac:dyDescent="0.3">
      <c r="A110" s="3" t="s">
        <v>100</v>
      </c>
      <c r="B110" s="8">
        <v>-19538</v>
      </c>
      <c r="C110" s="8"/>
      <c r="D110" s="20">
        <v>5676</v>
      </c>
      <c r="E110" s="20"/>
      <c r="F110" s="20">
        <v>-17493</v>
      </c>
      <c r="G110" s="8"/>
      <c r="H110" s="8"/>
      <c r="I110" s="8"/>
    </row>
    <row r="111" spans="1:9" ht="39" customHeight="1" x14ac:dyDescent="0.3">
      <c r="A111" s="3" t="s">
        <v>101</v>
      </c>
      <c r="B111" s="7">
        <f t="shared" ref="B111" si="32">SUM(B103:B110)</f>
        <v>-27674</v>
      </c>
      <c r="C111" s="7"/>
      <c r="D111" s="21">
        <f t="shared" ref="D111:F111" si="33">SUM(D104:D110)</f>
        <v>5676</v>
      </c>
      <c r="E111" s="21"/>
      <c r="F111" s="21">
        <f t="shared" si="33"/>
        <v>-17493</v>
      </c>
      <c r="G111" s="7"/>
      <c r="H111" s="7"/>
      <c r="I111" s="8"/>
    </row>
    <row r="112" spans="1:9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3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2025-01-21T07:06:17Z</dcterms:modified>
</cp:coreProperties>
</file>