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район 2025\"/>
    </mc:Choice>
  </mc:AlternateContent>
  <xr:revisionPtr revIDLastSave="0" documentId="13_ncr:1_{CA42B6C3-FB67-4590-B863-FE4F82AD64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91029"/>
</workbook>
</file>

<file path=xl/calcChain.xml><?xml version="1.0" encoding="utf-8"?>
<calcChain xmlns="http://schemas.openxmlformats.org/spreadsheetml/2006/main">
  <c r="F55" i="1" l="1"/>
  <c r="B33" i="1"/>
  <c r="B32" i="1" s="1"/>
  <c r="B31" i="1" s="1"/>
  <c r="B25" i="1"/>
  <c r="B19" i="1"/>
  <c r="B14" i="1"/>
  <c r="B12" i="1"/>
  <c r="B11" i="1" s="1"/>
  <c r="B9" i="1"/>
  <c r="B8" i="1" l="1"/>
  <c r="B42" i="1" s="1"/>
  <c r="B111" i="1"/>
  <c r="H40" i="1" l="1"/>
  <c r="I38" i="1"/>
  <c r="H38" i="1"/>
  <c r="H39" i="1"/>
  <c r="H36" i="1"/>
  <c r="H26" i="1"/>
  <c r="F52" i="1" l="1"/>
  <c r="F25" i="1" l="1"/>
  <c r="H25" i="1" s="1"/>
  <c r="D52" i="1" l="1"/>
  <c r="I53" i="1"/>
  <c r="H53" i="1"/>
  <c r="I22" i="1"/>
  <c r="H37" i="1"/>
  <c r="D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D25" i="1"/>
  <c r="I25" i="1" s="1"/>
  <c r="F19" i="1"/>
  <c r="D19" i="1"/>
  <c r="F9" i="1"/>
  <c r="D9" i="1"/>
  <c r="F14" i="1"/>
  <c r="D14" i="1"/>
  <c r="F12" i="1"/>
  <c r="F11" i="1" s="1"/>
  <c r="D12" i="1"/>
  <c r="D11" i="1" s="1"/>
  <c r="F8" i="1" l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5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F84" i="1"/>
  <c r="D84" i="1"/>
  <c r="F82" i="1"/>
  <c r="D82" i="1"/>
  <c r="F80" i="1"/>
  <c r="D80" i="1"/>
  <c r="F77" i="1"/>
  <c r="D77" i="1"/>
  <c r="F72" i="1"/>
  <c r="D72" i="1"/>
  <c r="F70" i="1"/>
  <c r="D70" i="1"/>
  <c r="F63" i="1"/>
  <c r="D63" i="1"/>
  <c r="F59" i="1"/>
  <c r="D59" i="1"/>
  <c r="D55" i="1"/>
  <c r="I52" i="1"/>
  <c r="F50" i="1"/>
  <c r="F43" i="1"/>
  <c r="D50" i="1"/>
  <c r="D43" i="1"/>
  <c r="H8" i="1" l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D31" i="1"/>
  <c r="I31" i="1" s="1"/>
  <c r="H32" i="1"/>
  <c r="H31" i="1"/>
  <c r="H95" i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B59" i="1"/>
  <c r="H59" i="1" s="1"/>
  <c r="B55" i="1"/>
  <c r="H55" i="1" s="1"/>
  <c r="B52" i="1"/>
  <c r="H52" i="1" s="1"/>
  <c r="B50" i="1"/>
  <c r="H50" i="1" s="1"/>
  <c r="B43" i="1"/>
  <c r="H43" i="1" s="1"/>
  <c r="D87" i="1"/>
  <c r="E53" i="1" s="1"/>
  <c r="F87" i="1"/>
  <c r="G53" i="1" s="1"/>
  <c r="I87" i="1" l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F111" i="1" s="1"/>
  <c r="G82" i="1"/>
  <c r="G76" i="1"/>
  <c r="G65" i="1"/>
  <c r="G55" i="1"/>
  <c r="G85" i="1"/>
  <c r="G81" i="1"/>
  <c r="G77" i="1"/>
  <c r="G69" i="1"/>
  <c r="G61" i="1"/>
  <c r="G52" i="1"/>
  <c r="G48" i="1"/>
  <c r="G46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D101" i="1" l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C42" i="1" l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<sst xmlns="http://schemas.openxmlformats.org/spreadsheetml/2006/main" count="118" uniqueCount="116">
  <si>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</si>
  <si>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</si>
  <si>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</si>
  <si>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</si>
  <si>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</si>
  <si>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</si>
  <si>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</si>
  <si>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</si>
  <si>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</si>
  <si>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</si>
  <si>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</si>
  <si>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</si>
  <si>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</si>
  <si>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</si>
  <si>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</si>
  <si>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</si>
  <si>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</si>
  <si>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</si>
  <si>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</si>
  <si>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</si>
  <si>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</si>
  <si>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</si>
  <si>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</si>
  <si>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</si>
  <si>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</si>
  <si>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</si>
  <si>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</si>
  <si>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</si>
  <si>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</si>
  <si>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</si>
  <si>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</si>
  <si>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</si>
  <si>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</si>
  <si>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</si>
  <si>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</si>
  <si>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</si>
  <si>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</si>
  <si>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</si>
  <si>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</si>
  <si>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</si>
  <si>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</si>
  <si>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</si>
  <si>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</si>
  <si>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</si>
  <si>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</si>
  <si>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</si>
  <si>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</si>
  <si>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</si>
  <si>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</si>
  <si>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</si>
  <si>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</si>
  <si>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</si>
  <si>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</si>
  <si>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</si>
  <si>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</si>
  <si>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</si>
  <si>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</si>
  <si>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</si>
  <si>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</si>
  <si>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</si>
  <si>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</si>
  <si>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</si>
  <si>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</si>
  <si>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</si>
  <si>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</si>
  <si>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</si>
  <si>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</si>
  <si>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</si>
  <si>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</si>
  <si>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</si>
  <si>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</si>
  <si>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</si>
  <si>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</si>
  <si>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</si>
  <si>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</si>
  <si>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</si>
  <si>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</si>
  <si>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</si>
  <si>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</si>
  <si>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</si>
  <si>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</si>
  <si>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</si>
  <si>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</si>
  <si>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</si>
  <si>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</si>
  <si>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</si>
  <si>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</si>
  <si>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</si>
  <si>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</si>
  <si>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</si>
  <si>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</si>
  <si>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</si>
  <si>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</si>
  <si>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</si>
  <si>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</si>
  <si>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</si>
  <si>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</si>
  <si>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</si>
  <si>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</si>
  <si>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</si>
  <si>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</si>
  <si>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</si>
  <si>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</si>
  <si>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</si>
  <si>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</si>
  <si>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</si>
  <si>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</si>
  <si>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</si>
  <si>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</si>
  <si>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</si>
  <si>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</si>
  <si>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</si>
  <si>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январь-май  2025 года</t>
  </si>
  <si>
    <t>Факт на 01.06.2024 (отчетный) год</t>
  </si>
  <si>
    <t>План на 2025 год по состоянию на 01.06.2025 (текущий) год</t>
  </si>
  <si>
    <t>Факт на 01.06.2025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</si>
</sst>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86" workbookViewId="0">
      <selection activeCell="E91" sqref="E91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0" t="s">
        <v>112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15">
        <f t="shared" ref="B8" si="0">B9+B11+B14+B19+B22+B23+B24+B25+B27+B28+B29+B30</f>
        <v>62020</v>
      </c>
      <c r="C8" s="15">
        <f>B8/B42*100</f>
        <v>28.132853112213883</v>
      </c>
      <c r="D8" s="15">
        <f>D9+D11+D14+D19+D22+D23+D24+D25+D27+D28+D29+D30</f>
        <v>213837</v>
      </c>
      <c r="E8" s="15">
        <f>D8/D42*100</f>
        <v>32.346174267004898</v>
      </c>
      <c r="F8" s="15">
        <f>F9+F11+F14+F19+F22+F23+F24+F25+F27+F28+F29+F30</f>
        <v>86953</v>
      </c>
      <c r="G8" s="10">
        <f>F8/F42*100</f>
        <v>32.997237359401325</v>
      </c>
      <c r="H8" s="10">
        <f>F8/B8*100-100</f>
        <v>40.201547887778133</v>
      </c>
      <c r="I8" s="10">
        <f>F8/D8*100</f>
        <v>40.663215439797604</v>
      </c>
    </row>
    <row r="9" spans="1:9" ht="26.25" customHeight="1" x14ac:dyDescent="0.25">
      <c r="A9" s="3" t="s">
        <v>9</v>
      </c>
      <c r="B9" s="15">
        <f>B10</f>
        <v>45130</v>
      </c>
      <c r="C9" s="15">
        <f>B9/B42*100</f>
        <v>20.471390857049542</v>
      </c>
      <c r="D9" s="15">
        <f>D10</f>
        <v>155821</v>
      </c>
      <c r="E9" s="15">
        <f>D9/D42*100</f>
        <v>23.57035134452396</v>
      </c>
      <c r="F9" s="15">
        <f>F10</f>
        <v>53791</v>
      </c>
      <c r="G9" s="10">
        <f>F9/F42*100</f>
        <v>20.41280225868638</v>
      </c>
      <c r="H9" s="10">
        <f t="shared" ref="H9:H42" si="1">F9/B9*100-100</f>
        <v>19.191225348991807</v>
      </c>
      <c r="I9" s="10">
        <f t="shared" ref="I9:I42" si="2">F9/D9*100</f>
        <v>34.521020915024295</v>
      </c>
    </row>
    <row r="10" spans="1:9" ht="26.25" customHeight="1" x14ac:dyDescent="0.25">
      <c r="A10" s="3" t="s">
        <v>10</v>
      </c>
      <c r="B10" s="15">
        <v>45130</v>
      </c>
      <c r="C10" s="15">
        <f>B10/B42*100</f>
        <v>20.471390857049542</v>
      </c>
      <c r="D10" s="15">
        <v>155821</v>
      </c>
      <c r="E10" s="15">
        <f>D10/D42*100</f>
        <v>23.57035134452396</v>
      </c>
      <c r="F10" s="15">
        <v>53791</v>
      </c>
      <c r="G10" s="10">
        <f>F10/F42*100</f>
        <v>20.41280225868638</v>
      </c>
      <c r="H10" s="10">
        <f t="shared" si="1"/>
        <v>19.191225348991807</v>
      </c>
      <c r="I10" s="10">
        <f t="shared" si="2"/>
        <v>34.521020915024295</v>
      </c>
    </row>
    <row r="11" spans="1:9" ht="64.5" customHeight="1" x14ac:dyDescent="0.25">
      <c r="A11" s="3" t="s">
        <v>11</v>
      </c>
      <c r="B11" s="15">
        <f>B12</f>
        <v>1424</v>
      </c>
      <c r="C11" s="15">
        <f>B11/B42*100</f>
        <v>0.64593974253132169</v>
      </c>
      <c r="D11" s="15">
        <f>D12</f>
        <v>3758</v>
      </c>
      <c r="E11" s="15">
        <f>D11/D42*100</f>
        <v>0.56845598701536404</v>
      </c>
      <c r="F11" s="15">
        <f>F12</f>
        <v>1452</v>
      </c>
      <c r="G11" s="10">
        <f>F11/F42*100</f>
        <v>0.55101018533978963</v>
      </c>
      <c r="H11" s="10">
        <f t="shared" si="1"/>
        <v>1.9662921348314626</v>
      </c>
      <c r="I11" s="10">
        <f t="shared" si="2"/>
        <v>38.637573177221931</v>
      </c>
    </row>
    <row r="12" spans="1:9" ht="26.25" customHeight="1" x14ac:dyDescent="0.25">
      <c r="A12" s="3" t="s">
        <v>12</v>
      </c>
      <c r="B12" s="15">
        <f>B13</f>
        <v>1424</v>
      </c>
      <c r="C12" s="15">
        <f>B12/B42*100</f>
        <v>0.64593974253132169</v>
      </c>
      <c r="D12" s="15">
        <f>D13</f>
        <v>3758</v>
      </c>
      <c r="E12" s="15">
        <f>D12/D42*100</f>
        <v>0.56845598701536404</v>
      </c>
      <c r="F12" s="15">
        <f>F13</f>
        <v>1452</v>
      </c>
      <c r="G12" s="10">
        <f>F12/F42*100</f>
        <v>0.55101018533978963</v>
      </c>
      <c r="H12" s="10">
        <f t="shared" si="1"/>
        <v>1.9662921348314626</v>
      </c>
      <c r="I12" s="10">
        <f t="shared" si="2"/>
        <v>38.637573177221931</v>
      </c>
    </row>
    <row r="13" spans="1:9" ht="26.25" customHeight="1" x14ac:dyDescent="0.25">
      <c r="A13" s="3" t="s">
        <v>13</v>
      </c>
      <c r="B13" s="15">
        <v>1424</v>
      </c>
      <c r="C13" s="15">
        <f>B13/B42*100</f>
        <v>0.64593974253132169</v>
      </c>
      <c r="D13" s="15">
        <v>3758</v>
      </c>
      <c r="E13" s="15">
        <f>D13/D42*100</f>
        <v>0.56845598701536404</v>
      </c>
      <c r="F13" s="15">
        <v>1452</v>
      </c>
      <c r="G13" s="10">
        <f>F13/F42*100</f>
        <v>0.55101018533978963</v>
      </c>
      <c r="H13" s="10">
        <f t="shared" si="1"/>
        <v>1.9662921348314626</v>
      </c>
      <c r="I13" s="10">
        <f t="shared" si="2"/>
        <v>38.637573177221931</v>
      </c>
    </row>
    <row r="14" spans="1:9" ht="26.25" customHeight="1" x14ac:dyDescent="0.25">
      <c r="A14" s="3" t="s">
        <v>14</v>
      </c>
      <c r="B14" s="15">
        <f>B15+B16+B17+B18</f>
        <v>2384</v>
      </c>
      <c r="C14" s="15">
        <f>B14/B42*100</f>
        <v>1.0814047374962577</v>
      </c>
      <c r="D14" s="15">
        <f>D15+D16+D17+D18</f>
        <v>4500</v>
      </c>
      <c r="E14" s="15">
        <f>D14/D42*100</f>
        <v>0.68069503501041462</v>
      </c>
      <c r="F14" s="15">
        <f>F15+F16+F17+F18</f>
        <v>3620</v>
      </c>
      <c r="G14" s="10">
        <f>F14/F42*100</f>
        <v>1.3737306273622856</v>
      </c>
      <c r="H14" s="10">
        <f t="shared" si="1"/>
        <v>51.845637583892625</v>
      </c>
      <c r="I14" s="10">
        <f t="shared" si="2"/>
        <v>80.444444444444443</v>
      </c>
    </row>
    <row r="15" spans="1:9" ht="39" customHeight="1" x14ac:dyDescent="0.25">
      <c r="A15" s="3" t="s">
        <v>15</v>
      </c>
      <c r="B15" s="15">
        <v>1285</v>
      </c>
      <c r="C15" s="15">
        <f>B15/B42*100</f>
        <v>0.582888040135357</v>
      </c>
      <c r="D15" s="15">
        <v>2257</v>
      </c>
      <c r="E15" s="15">
        <f>D15/D42*100</f>
        <v>0.34140637644855681</v>
      </c>
      <c r="F15" s="15">
        <v>1320</v>
      </c>
      <c r="G15" s="10">
        <f>F15/F42*100</f>
        <v>0.50091835030889964</v>
      </c>
      <c r="H15" s="10">
        <f t="shared" si="1"/>
        <v>2.7237354085603016</v>
      </c>
      <c r="I15" s="10">
        <f t="shared" si="2"/>
        <v>58.484714222419143</v>
      </c>
    </row>
    <row r="16" spans="1:9" ht="39" customHeight="1" x14ac:dyDescent="0.25">
      <c r="A16" s="3" t="s">
        <v>103</v>
      </c>
      <c r="B16" s="15">
        <v>7</v>
      </c>
      <c r="C16" s="15">
        <f>B16/B42*100</f>
        <v>3.1752655882859916E-3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1"/>
        <v>-100</v>
      </c>
      <c r="I16" s="10"/>
    </row>
    <row r="17" spans="1:9" ht="39" customHeight="1" x14ac:dyDescent="0.25">
      <c r="A17" s="3" t="s">
        <v>104</v>
      </c>
      <c r="B17" s="15">
        <v>335</v>
      </c>
      <c r="C17" s="15">
        <f>B17/B42*100</f>
        <v>0.15195913886797247</v>
      </c>
      <c r="D17" s="15">
        <v>1183</v>
      </c>
      <c r="E17" s="15">
        <f>D17/D42*100</f>
        <v>0.17894716142607123</v>
      </c>
      <c r="F17" s="15">
        <v>1225</v>
      </c>
      <c r="G17" s="10">
        <f>F17/F42*100</f>
        <v>0.46486740843060764</v>
      </c>
      <c r="H17" s="10"/>
      <c r="I17" s="10">
        <f t="shared" si="2"/>
        <v>103.55029585798816</v>
      </c>
    </row>
    <row r="18" spans="1:9" ht="38.25" customHeight="1" x14ac:dyDescent="0.25">
      <c r="A18" s="3" t="s">
        <v>105</v>
      </c>
      <c r="B18" s="15">
        <v>757</v>
      </c>
      <c r="C18" s="15">
        <f>B18/B42*100</f>
        <v>0.34338229290464223</v>
      </c>
      <c r="D18" s="15">
        <v>1060</v>
      </c>
      <c r="E18" s="15">
        <f>D18/D42*100</f>
        <v>0.16034149713578655</v>
      </c>
      <c r="F18" s="15">
        <v>1075</v>
      </c>
      <c r="G18" s="10">
        <f>F18/F42*100</f>
        <v>0.40794486862277812</v>
      </c>
      <c r="H18" s="10">
        <f t="shared" si="1"/>
        <v>42.007926023778083</v>
      </c>
      <c r="I18" s="10">
        <f t="shared" si="2"/>
        <v>101.41509433962264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1164</v>
      </c>
      <c r="C22" s="15">
        <f>B22/B42*100</f>
        <v>0.52800130639498488</v>
      </c>
      <c r="D22" s="15">
        <v>4340</v>
      </c>
      <c r="E22" s="15">
        <f>D22/D42*100</f>
        <v>0.65649254487671105</v>
      </c>
      <c r="F22" s="15">
        <v>2974</v>
      </c>
      <c r="G22" s="10">
        <f>F22/F42*100</f>
        <v>1.1285842225898997</v>
      </c>
      <c r="H22" s="10">
        <f t="shared" si="1"/>
        <v>155.49828178694156</v>
      </c>
      <c r="I22" s="10">
        <f t="shared" si="2"/>
        <v>68.525345622119815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3926</v>
      </c>
      <c r="C24" s="15">
        <f>B24/B42*100</f>
        <v>1.7808703856586863</v>
      </c>
      <c r="D24" s="15">
        <v>16621</v>
      </c>
      <c r="E24" s="15">
        <f>D24/D42*100</f>
        <v>2.5141849282018005</v>
      </c>
      <c r="F24" s="15">
        <v>10002</v>
      </c>
      <c r="G24" s="10">
        <f>F24/F42*100</f>
        <v>3.7955949543860714</v>
      </c>
      <c r="H24" s="10">
        <f t="shared" si="1"/>
        <v>154.76311767702495</v>
      </c>
      <c r="I24" s="10">
        <f t="shared" si="2"/>
        <v>60.176884663979301</v>
      </c>
    </row>
    <row r="25" spans="1:9" ht="50.25" customHeight="1" x14ac:dyDescent="0.25">
      <c r="A25" s="3" t="s">
        <v>20</v>
      </c>
      <c r="B25" s="15">
        <f>B26</f>
        <v>224</v>
      </c>
      <c r="C25" s="15">
        <f>B25/B42*100</f>
        <v>0.10160849882515173</v>
      </c>
      <c r="D25" s="15">
        <f>D26</f>
        <v>360</v>
      </c>
      <c r="E25" s="15">
        <f>D25/D42*100</f>
        <v>5.4455602800833176E-2</v>
      </c>
      <c r="F25" s="15">
        <f>F26</f>
        <v>352</v>
      </c>
      <c r="G25" s="10">
        <f>F25/F42*100</f>
        <v>0.13357822674903991</v>
      </c>
      <c r="H25" s="10">
        <f t="shared" si="1"/>
        <v>57.142857142857139</v>
      </c>
      <c r="I25" s="10">
        <f t="shared" si="2"/>
        <v>97.777777777777771</v>
      </c>
    </row>
    <row r="26" spans="1:9" ht="39" customHeight="1" x14ac:dyDescent="0.25">
      <c r="A26" s="3" t="s">
        <v>21</v>
      </c>
      <c r="B26" s="15">
        <v>224</v>
      </c>
      <c r="C26" s="15">
        <f>B26/B42*100</f>
        <v>0.10160849882515173</v>
      </c>
      <c r="D26" s="15">
        <v>360</v>
      </c>
      <c r="E26" s="15">
        <f>D26/D42*100</f>
        <v>5.4455602800833176E-2</v>
      </c>
      <c r="F26" s="15">
        <v>352</v>
      </c>
      <c r="G26" s="10">
        <f>F26/F42*100</f>
        <v>0.13357822674903991</v>
      </c>
      <c r="H26" s="10">
        <f t="shared" si="1"/>
        <v>57.142857142857139</v>
      </c>
      <c r="I26" s="10">
        <f t="shared" si="2"/>
        <v>97.777777777777771</v>
      </c>
    </row>
    <row r="27" spans="1:9" ht="51.75" customHeight="1" x14ac:dyDescent="0.25">
      <c r="A27" s="3" t="s">
        <v>22</v>
      </c>
      <c r="B27" s="15">
        <v>5565</v>
      </c>
      <c r="C27" s="15">
        <f>B27/B42*100</f>
        <v>2.5243361426873632</v>
      </c>
      <c r="D27" s="15">
        <v>12381</v>
      </c>
      <c r="E27" s="15">
        <f>D27/D42*100</f>
        <v>1.8728189396586541</v>
      </c>
      <c r="F27" s="15">
        <v>5131</v>
      </c>
      <c r="G27" s="10">
        <f>F27/F42*100</f>
        <v>1.9471303450264881</v>
      </c>
      <c r="H27" s="10">
        <f t="shared" si="1"/>
        <v>-7.7987421383647728</v>
      </c>
      <c r="I27" s="10">
        <f t="shared" si="2"/>
        <v>41.442532913334951</v>
      </c>
    </row>
    <row r="28" spans="1:9" ht="39" customHeight="1" x14ac:dyDescent="0.25">
      <c r="A28" s="3" t="s">
        <v>23</v>
      </c>
      <c r="B28" s="15">
        <v>1691</v>
      </c>
      <c r="C28" s="15">
        <f>B28/B42*100</f>
        <v>0.76705344425594457</v>
      </c>
      <c r="D28" s="15">
        <v>14850</v>
      </c>
      <c r="E28" s="15">
        <f>D28/D42*100</f>
        <v>2.246293615534368</v>
      </c>
      <c r="F28" s="15">
        <v>9309</v>
      </c>
      <c r="G28" s="10">
        <f>F28/F42*100</f>
        <v>3.5326128204738989</v>
      </c>
      <c r="H28" s="10">
        <f t="shared" si="1"/>
        <v>450.50266114725014</v>
      </c>
      <c r="I28" s="10">
        <f t="shared" si="2"/>
        <v>62.686868686868692</v>
      </c>
    </row>
    <row r="29" spans="1:9" ht="26.25" customHeight="1" x14ac:dyDescent="0.25">
      <c r="A29" s="3" t="s">
        <v>24</v>
      </c>
      <c r="B29" s="15">
        <v>453</v>
      </c>
      <c r="C29" s="15">
        <f>B29/B42*100</f>
        <v>0.20548504449907917</v>
      </c>
      <c r="D29" s="15">
        <v>1050</v>
      </c>
      <c r="E29" s="15">
        <f>D29/D42*100</f>
        <v>0.15882884150243007</v>
      </c>
      <c r="F29" s="15">
        <v>257</v>
      </c>
      <c r="G29" s="10">
        <f>F29/F42*100</f>
        <v>9.7527284870747882E-2</v>
      </c>
      <c r="H29" s="10">
        <f t="shared" si="1"/>
        <v>-43.267108167770417</v>
      </c>
      <c r="I29" s="10">
        <f t="shared" si="2"/>
        <v>24.476190476190478</v>
      </c>
    </row>
    <row r="30" spans="1:9" ht="26.25" customHeight="1" x14ac:dyDescent="0.25">
      <c r="A30" s="3" t="s">
        <v>25</v>
      </c>
      <c r="B30" s="15">
        <v>59</v>
      </c>
      <c r="C30" s="15">
        <f>B30/B42*100</f>
        <v>2.6762952815553361E-2</v>
      </c>
      <c r="D30" s="15">
        <v>156</v>
      </c>
      <c r="E30" s="15">
        <f>D30/D42*100</f>
        <v>2.3597427880361038E-2</v>
      </c>
      <c r="F30" s="15">
        <v>65</v>
      </c>
      <c r="G30" s="10">
        <f>F30/F42*100</f>
        <v>2.4666433916726117E-2</v>
      </c>
      <c r="H30" s="10">
        <f t="shared" si="1"/>
        <v>10.169491525423723</v>
      </c>
      <c r="I30" s="10">
        <f t="shared" si="2"/>
        <v>41.666666666666671</v>
      </c>
    </row>
    <row r="31" spans="1:9" ht="26.25" customHeight="1" x14ac:dyDescent="0.25">
      <c r="A31" s="3" t="s">
        <v>26</v>
      </c>
      <c r="B31" s="15">
        <f t="shared" ref="B31" si="3">B32+B39+B40+B41</f>
        <v>158434</v>
      </c>
      <c r="C31" s="15">
        <f>B31/B42*100</f>
        <v>71.86714688778612</v>
      </c>
      <c r="D31" s="15">
        <f>D32+D39+D40+D41</f>
        <v>447252</v>
      </c>
      <c r="E31" s="15">
        <f>D31/D42*100</f>
        <v>67.653825732995102</v>
      </c>
      <c r="F31" s="15">
        <f t="shared" ref="F31" si="4">F32+F39+F40+F41</f>
        <v>176563</v>
      </c>
      <c r="G31" s="10">
        <f>F31/F42*100</f>
        <v>67.002762640598675</v>
      </c>
      <c r="H31" s="10">
        <f t="shared" si="1"/>
        <v>11.442619639723802</v>
      </c>
      <c r="I31" s="10">
        <f t="shared" si="2"/>
        <v>39.477296915385516</v>
      </c>
    </row>
    <row r="32" spans="1:9" ht="64.5" customHeight="1" x14ac:dyDescent="0.25">
      <c r="A32" s="3" t="s">
        <v>27</v>
      </c>
      <c r="B32" s="15">
        <f t="shared" ref="B32" si="5">B33+B36+B37+B38</f>
        <v>159164</v>
      </c>
      <c r="C32" s="15">
        <f>B32/B42*100</f>
        <v>72.198281727707368</v>
      </c>
      <c r="D32" s="15">
        <f>D33+D36+D37+D38</f>
        <v>447283</v>
      </c>
      <c r="E32" s="15">
        <f>D32/D42*100</f>
        <v>67.658514965458508</v>
      </c>
      <c r="F32" s="15">
        <f t="shared" ref="F32" si="6">F33+F36+F37+F38</f>
        <v>176607</v>
      </c>
      <c r="G32" s="10">
        <f>F32/F42*100</f>
        <v>67.019459918942303</v>
      </c>
      <c r="H32" s="10">
        <f t="shared" si="1"/>
        <v>10.959136488150591</v>
      </c>
      <c r="I32" s="10">
        <f t="shared" si="2"/>
        <v>39.484398020939764</v>
      </c>
    </row>
    <row r="33" spans="1:9" ht="39" customHeight="1" x14ac:dyDescent="0.25">
      <c r="A33" s="3" t="s">
        <v>28</v>
      </c>
      <c r="B33" s="15">
        <f>B34+B35</f>
        <v>32884</v>
      </c>
      <c r="C33" s="15">
        <f>B33/B42*100</f>
        <v>14.916490515028077</v>
      </c>
      <c r="D33" s="15">
        <f>D34+D35</f>
        <v>72338</v>
      </c>
      <c r="E33" s="15">
        <f>D33/D42*100</f>
        <v>10.942248320574082</v>
      </c>
      <c r="F33" s="15">
        <f>F34+F35</f>
        <v>30141</v>
      </c>
      <c r="G33" s="10">
        <f>F33/F42*100</f>
        <v>11.43801514898526</v>
      </c>
      <c r="H33" s="10">
        <f t="shared" si="1"/>
        <v>-8.3414426468799405</v>
      </c>
      <c r="I33" s="10">
        <f t="shared" si="2"/>
        <v>41.6668970665487</v>
      </c>
    </row>
    <row r="34" spans="1:9" ht="39" customHeight="1" x14ac:dyDescent="0.25">
      <c r="A34" s="3" t="s">
        <v>29</v>
      </c>
      <c r="B34" s="15">
        <v>32884</v>
      </c>
      <c r="C34" s="15">
        <f>B34/B42*100</f>
        <v>14.916490515028077</v>
      </c>
      <c r="D34" s="15">
        <v>72338</v>
      </c>
      <c r="E34" s="15">
        <f>D34/D42*100</f>
        <v>10.942248320574082</v>
      </c>
      <c r="F34" s="15">
        <v>30141</v>
      </c>
      <c r="G34" s="10">
        <f>F34/F42*100</f>
        <v>11.43801514898526</v>
      </c>
      <c r="H34" s="10">
        <f t="shared" si="1"/>
        <v>-8.3414426468799405</v>
      </c>
      <c r="I34" s="10">
        <f t="shared" si="2"/>
        <v>41.6668970665487</v>
      </c>
    </row>
    <row r="35" spans="1:9" ht="32.25" customHeight="1" x14ac:dyDescent="0.25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 x14ac:dyDescent="0.25">
      <c r="A36" s="18" t="s">
        <v>109</v>
      </c>
      <c r="B36" s="15">
        <v>11494</v>
      </c>
      <c r="C36" s="15">
        <f>B36/B42*100</f>
        <v>5.2137860959655979</v>
      </c>
      <c r="D36" s="15">
        <v>44621</v>
      </c>
      <c r="E36" s="15">
        <f>D36/D42*100</f>
        <v>6.7496207015999357</v>
      </c>
      <c r="F36" s="15">
        <v>18409</v>
      </c>
      <c r="G36" s="10">
        <f>F36/F42*100</f>
        <v>6.9859135688155565</v>
      </c>
      <c r="H36" s="10">
        <f t="shared" si="1"/>
        <v>60.161823560118307</v>
      </c>
      <c r="I36" s="10">
        <f t="shared" si="2"/>
        <v>41.256359113421929</v>
      </c>
    </row>
    <row r="37" spans="1:9" ht="32.25" customHeight="1" x14ac:dyDescent="0.25">
      <c r="A37" s="18" t="s">
        <v>110</v>
      </c>
      <c r="B37" s="15">
        <v>109022</v>
      </c>
      <c r="C37" s="15">
        <f>B37/B42*100</f>
        <v>49.453400709445056</v>
      </c>
      <c r="D37" s="15">
        <v>307718</v>
      </c>
      <c r="E37" s="15">
        <f>D37/D42*100</f>
        <v>46.547136618518834</v>
      </c>
      <c r="F37" s="15">
        <v>120515</v>
      </c>
      <c r="G37" s="10">
        <f>F37/F42*100</f>
        <v>45.733465899603821</v>
      </c>
      <c r="H37" s="10">
        <f t="shared" si="1"/>
        <v>10.541908972500963</v>
      </c>
      <c r="I37" s="10">
        <f t="shared" si="2"/>
        <v>39.164104797249429</v>
      </c>
    </row>
    <row r="38" spans="1:9" ht="26.25" customHeight="1" x14ac:dyDescent="0.25">
      <c r="A38" s="3" t="s">
        <v>30</v>
      </c>
      <c r="B38" s="15">
        <v>5764</v>
      </c>
      <c r="C38" s="15">
        <f>B38/B42*100</f>
        <v>2.6146044072686365</v>
      </c>
      <c r="D38" s="15">
        <v>22606</v>
      </c>
      <c r="E38" s="15">
        <f>D38/D42*100</f>
        <v>3.4195093247656514</v>
      </c>
      <c r="F38" s="15">
        <v>7542</v>
      </c>
      <c r="G38" s="10">
        <f>F38/F42*100</f>
        <v>2.8620653015376676</v>
      </c>
      <c r="H38" s="10">
        <f t="shared" si="1"/>
        <v>30.846634281748777</v>
      </c>
      <c r="I38" s="10">
        <f t="shared" si="2"/>
        <v>33.362824029018846</v>
      </c>
    </row>
    <row r="39" spans="1:9" ht="26.25" customHeight="1" x14ac:dyDescent="0.25">
      <c r="A39" s="3" t="s">
        <v>31</v>
      </c>
      <c r="B39" s="15">
        <v>-1</v>
      </c>
      <c r="C39" s="15">
        <f>B39/B42*100</f>
        <v>-4.5360936975514165E-4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>
        <f t="shared" si="1"/>
        <v>-100</v>
      </c>
      <c r="I39" s="10"/>
    </row>
    <row r="40" spans="1:9" ht="64.5" customHeight="1" x14ac:dyDescent="0.25">
      <c r="A40" s="3" t="s">
        <v>32</v>
      </c>
      <c r="B40" s="15">
        <v>396</v>
      </c>
      <c r="C40" s="15">
        <f>B40/B42*100</f>
        <v>0.17962931042303609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>
        <f t="shared" si="1"/>
        <v>-100</v>
      </c>
      <c r="I40" s="10"/>
    </row>
    <row r="41" spans="1:9" ht="39" customHeight="1" x14ac:dyDescent="0.25">
      <c r="A41" s="3" t="s">
        <v>33</v>
      </c>
      <c r="B41" s="15">
        <v>-1125</v>
      </c>
      <c r="C41" s="15">
        <f>B41/B42*100</f>
        <v>-0.51031054097453432</v>
      </c>
      <c r="D41" s="15">
        <v>-31</v>
      </c>
      <c r="E41" s="15">
        <f>D41/D42*100</f>
        <v>-4.6892324634050788E-3</v>
      </c>
      <c r="F41" s="15">
        <v>-44</v>
      </c>
      <c r="G41" s="10">
        <f>F41/F42*100</f>
        <v>-1.6697278343629988E-2</v>
      </c>
      <c r="H41" s="10">
        <f t="shared" si="1"/>
        <v>-96.088888888888889</v>
      </c>
      <c r="I41" s="10">
        <f t="shared" si="2"/>
        <v>141.93548387096774</v>
      </c>
    </row>
    <row r="42" spans="1:9" s="14" customFormat="1" ht="15" customHeight="1" x14ac:dyDescent="0.25">
      <c r="A42" s="12" t="s">
        <v>34</v>
      </c>
      <c r="B42" s="16">
        <f>B8+B31</f>
        <v>220454</v>
      </c>
      <c r="C42" s="13">
        <f>C31+C8</f>
        <v>100</v>
      </c>
      <c r="D42" s="16">
        <f>D8+D31</f>
        <v>661089</v>
      </c>
      <c r="E42" s="16">
        <f>SUM(E8,E31)</f>
        <v>100</v>
      </c>
      <c r="F42" s="16">
        <f>F8+F31</f>
        <v>263516</v>
      </c>
      <c r="G42" s="13">
        <f>G31+G8</f>
        <v>100</v>
      </c>
      <c r="H42" s="10">
        <f t="shared" si="1"/>
        <v>19.533326680395916</v>
      </c>
      <c r="I42" s="10">
        <f t="shared" si="2"/>
        <v>39.860896187956541</v>
      </c>
    </row>
    <row r="43" spans="1:9" ht="26.25" customHeight="1" x14ac:dyDescent="0.25">
      <c r="A43" s="3" t="s">
        <v>35</v>
      </c>
      <c r="B43" s="17">
        <f>SUM(B44:B49)</f>
        <v>20595</v>
      </c>
      <c r="C43" s="9">
        <f>B43/B87*100</f>
        <v>9.4677510333157269</v>
      </c>
      <c r="D43" s="17">
        <f>SUM(D44:D49)</f>
        <v>92688.9</v>
      </c>
      <c r="E43" s="9">
        <f>D43/D87*100</f>
        <v>13.675404973987797</v>
      </c>
      <c r="F43" s="17">
        <f>SUM(F44:F49)</f>
        <v>23187.3</v>
      </c>
      <c r="G43" s="9">
        <f>F43/F87*100</f>
        <v>9.3306388429143468</v>
      </c>
      <c r="H43" s="9">
        <f>F43/B43*100-100</f>
        <v>12.587035688273843</v>
      </c>
      <c r="I43" s="10">
        <f t="shared" ref="I43:I72" si="7">F43/D43*100</f>
        <v>25.016264083401573</v>
      </c>
    </row>
    <row r="44" spans="1:9" ht="78" customHeight="1" x14ac:dyDescent="0.25">
      <c r="A44" s="3" t="s">
        <v>36</v>
      </c>
      <c r="B44" s="27">
        <v>97.4</v>
      </c>
      <c r="C44" s="9">
        <f>B44/B87*100</f>
        <v>4.4775865532651213E-2</v>
      </c>
      <c r="D44" s="17">
        <v>373.6</v>
      </c>
      <c r="E44" s="9">
        <f>D44/D87*100</f>
        <v>5.5121285270208646E-2</v>
      </c>
      <c r="F44" s="17">
        <v>173</v>
      </c>
      <c r="G44" s="9">
        <f>F44/F87*100</f>
        <v>6.9615717216932646E-2</v>
      </c>
      <c r="H44" s="9">
        <f>F44/B44*100-100</f>
        <v>77.618069815195042</v>
      </c>
      <c r="I44" s="10">
        <f t="shared" si="7"/>
        <v>46.306209850107066</v>
      </c>
    </row>
    <row r="45" spans="1:9" ht="111.75" customHeight="1" x14ac:dyDescent="0.25">
      <c r="A45" s="3" t="s">
        <v>37</v>
      </c>
      <c r="B45" s="27">
        <v>7640.1</v>
      </c>
      <c r="C45" s="9">
        <f>B45/B87*100</f>
        <v>3.5122391196715461</v>
      </c>
      <c r="D45" s="17">
        <v>22465.4</v>
      </c>
      <c r="E45" s="9">
        <f>D45/D87*100</f>
        <v>3.314565637337648</v>
      </c>
      <c r="F45" s="17">
        <v>7607.2</v>
      </c>
      <c r="G45" s="9">
        <f>F45/F87*100</f>
        <v>3.0611600231945082</v>
      </c>
      <c r="H45" s="9">
        <f>F45/B45*100-100</f>
        <v>-0.43062263582937987</v>
      </c>
      <c r="I45" s="10">
        <f t="shared" si="7"/>
        <v>33.86184977788065</v>
      </c>
    </row>
    <row r="46" spans="1:9" ht="15" customHeight="1" x14ac:dyDescent="0.25">
      <c r="A46" s="3" t="s">
        <v>38</v>
      </c>
      <c r="B46" s="27">
        <v>0</v>
      </c>
      <c r="C46" s="9">
        <f>B46/B87*100</f>
        <v>0</v>
      </c>
      <c r="D46" s="17">
        <v>1.8</v>
      </c>
      <c r="E46" s="9">
        <f>D46/D87*100</f>
        <v>2.6557364423548062E-4</v>
      </c>
      <c r="F46" s="17">
        <v>0</v>
      </c>
      <c r="G46" s="9">
        <f>F46/F87*100</f>
        <v>0</v>
      </c>
      <c r="H46" s="9" t="e">
        <f t="shared" ref="H46:H48" si="8">F46/B46*100-100</f>
        <v>#DIV/0!</v>
      </c>
      <c r="I46" s="10">
        <f t="shared" si="7"/>
        <v>0</v>
      </c>
    </row>
    <row r="47" spans="1:9" ht="64.5" customHeight="1" x14ac:dyDescent="0.25">
      <c r="A47" s="3" t="s">
        <v>39</v>
      </c>
      <c r="B47" s="27">
        <v>3020.8</v>
      </c>
      <c r="C47" s="9">
        <f>B47/B87*100</f>
        <v>1.3886954271153265</v>
      </c>
      <c r="D47" s="17">
        <v>9987.2000000000007</v>
      </c>
      <c r="E47" s="9">
        <f>D47/D87*100</f>
        <v>1.4735206109492178</v>
      </c>
      <c r="F47" s="17">
        <v>3364.6</v>
      </c>
      <c r="G47" s="9">
        <f>F47/F87*100</f>
        <v>1.3539250991219165</v>
      </c>
      <c r="H47" s="9">
        <f t="shared" si="8"/>
        <v>11.381091101694892</v>
      </c>
      <c r="I47" s="10">
        <f t="shared" si="7"/>
        <v>33.689122076257604</v>
      </c>
    </row>
    <row r="48" spans="1:9" ht="15" customHeight="1" x14ac:dyDescent="0.25">
      <c r="A48" s="3" t="s">
        <v>40</v>
      </c>
      <c r="B48" s="27">
        <v>0</v>
      </c>
      <c r="C48" s="9">
        <f>B48/B87*100</f>
        <v>0</v>
      </c>
      <c r="D48" s="17">
        <v>500</v>
      </c>
      <c r="E48" s="9">
        <f>D48/D87*100</f>
        <v>7.3770456732077952E-2</v>
      </c>
      <c r="F48" s="17">
        <v>0</v>
      </c>
      <c r="G48" s="9">
        <f>F48/F87*100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25">
      <c r="A49" s="3" t="s">
        <v>41</v>
      </c>
      <c r="B49" s="27">
        <v>9836.7000000000007</v>
      </c>
      <c r="C49" s="9">
        <f>B49/B87*100</f>
        <v>4.5220406209962043</v>
      </c>
      <c r="D49" s="17">
        <v>59360.9</v>
      </c>
      <c r="E49" s="9">
        <f>D49/D87*100</f>
        <v>8.7581614100544112</v>
      </c>
      <c r="F49" s="17">
        <v>12042.5</v>
      </c>
      <c r="G49" s="9">
        <f>F49/F87*100</f>
        <v>4.84593800338099</v>
      </c>
      <c r="H49" s="9">
        <f>F49/B49*100-100</f>
        <v>22.424186973273549</v>
      </c>
      <c r="I49" s="10">
        <f t="shared" si="7"/>
        <v>20.286922873473952</v>
      </c>
    </row>
    <row r="50" spans="1:9" ht="15" customHeight="1" x14ac:dyDescent="0.25">
      <c r="A50" s="3" t="s">
        <v>42</v>
      </c>
      <c r="B50" s="17">
        <f>B51</f>
        <v>891.7</v>
      </c>
      <c r="C50" s="9">
        <f>B50/B87*100</f>
        <v>0.40992442808485718</v>
      </c>
      <c r="D50" s="17">
        <f>D51</f>
        <v>2207.4</v>
      </c>
      <c r="E50" s="9">
        <f>D50/D87*100</f>
        <v>0.3256818123807777</v>
      </c>
      <c r="F50" s="17">
        <f>F51</f>
        <v>1103.7</v>
      </c>
      <c r="G50" s="9">
        <f>F50/F87*100</f>
        <v>0.44413217972444258</v>
      </c>
      <c r="H50" s="9">
        <f>F50/B50*100-100</f>
        <v>23.774812156554901</v>
      </c>
      <c r="I50" s="10">
        <f t="shared" si="7"/>
        <v>50</v>
      </c>
    </row>
    <row r="51" spans="1:9" ht="26.25" customHeight="1" x14ac:dyDescent="0.25">
      <c r="A51" s="3" t="s">
        <v>43</v>
      </c>
      <c r="B51" s="28">
        <v>891.7</v>
      </c>
      <c r="C51" s="9">
        <f>B51/B87*100</f>
        <v>0.40992442808485718</v>
      </c>
      <c r="D51" s="17">
        <v>2207.4</v>
      </c>
      <c r="E51" s="9">
        <f>D51/D87*100</f>
        <v>0.3256818123807777</v>
      </c>
      <c r="F51" s="17">
        <v>1103.7</v>
      </c>
      <c r="G51" s="9">
        <f>F51/F87*100</f>
        <v>0.44413217972444258</v>
      </c>
      <c r="H51" s="9">
        <f t="shared" ref="H51:H100" si="9">F51/B51*100-100</f>
        <v>23.774812156554901</v>
      </c>
      <c r="I51" s="10">
        <f t="shared" si="7"/>
        <v>50</v>
      </c>
    </row>
    <row r="52" spans="1:9" ht="51.75" customHeight="1" x14ac:dyDescent="0.25">
      <c r="A52" s="3" t="s">
        <v>44</v>
      </c>
      <c r="B52" s="17">
        <f>B54</f>
        <v>548.29999999999995</v>
      </c>
      <c r="C52" s="9">
        <f>B52/B87*100</f>
        <v>0.25205962085783018</v>
      </c>
      <c r="D52" s="17">
        <f>SUM(D53:D54)</f>
        <v>2192.4</v>
      </c>
      <c r="E52" s="9">
        <f>D52/D87*100</f>
        <v>0.32346869867881539</v>
      </c>
      <c r="F52" s="17">
        <f>SUM(F53:F54)</f>
        <v>318</v>
      </c>
      <c r="G52" s="9">
        <f>F52/F87*100</f>
        <v>0.12796415072245423</v>
      </c>
      <c r="H52" s="9">
        <f t="shared" si="9"/>
        <v>-42.002553346708005</v>
      </c>
      <c r="I52" s="10">
        <f t="shared" si="7"/>
        <v>14.504652435686918</v>
      </c>
    </row>
    <row r="53" spans="1:9" ht="20.25" customHeight="1" x14ac:dyDescent="0.25">
      <c r="A53" s="3" t="s">
        <v>111</v>
      </c>
      <c r="B53" s="29">
        <v>0</v>
      </c>
      <c r="C53" s="9">
        <f>B53/B87*100</f>
        <v>0</v>
      </c>
      <c r="D53" s="17">
        <v>360</v>
      </c>
      <c r="E53" s="9">
        <f>D53/D87*100</f>
        <v>5.3114728847096122E-2</v>
      </c>
      <c r="F53" s="17">
        <v>0</v>
      </c>
      <c r="G53" s="9">
        <f>F53/F87*100</f>
        <v>0</v>
      </c>
      <c r="H53" s="9" t="e">
        <f t="shared" si="9"/>
        <v>#DIV/0!</v>
      </c>
      <c r="I53" s="10">
        <f t="shared" si="7"/>
        <v>0</v>
      </c>
    </row>
    <row r="54" spans="1:9" ht="66" customHeight="1" x14ac:dyDescent="0.25">
      <c r="A54" s="3" t="s">
        <v>102</v>
      </c>
      <c r="B54" s="29">
        <v>548.29999999999995</v>
      </c>
      <c r="C54" s="9">
        <f>B54/B87*100</f>
        <v>0.25205962085783018</v>
      </c>
      <c r="D54" s="17">
        <v>1832.4</v>
      </c>
      <c r="E54" s="9">
        <f>D54/D87*100</f>
        <v>0.27035396983171928</v>
      </c>
      <c r="F54" s="17">
        <v>318</v>
      </c>
      <c r="G54" s="9">
        <f>F54/F87*100</f>
        <v>0.12796415072245423</v>
      </c>
      <c r="H54" s="9">
        <f t="shared" si="9"/>
        <v>-42.002553346708005</v>
      </c>
      <c r="I54" s="10">
        <f t="shared" si="7"/>
        <v>17.354289456450555</v>
      </c>
    </row>
    <row r="55" spans="1:9" ht="26.25" customHeight="1" x14ac:dyDescent="0.25">
      <c r="A55" s="3" t="s">
        <v>45</v>
      </c>
      <c r="B55" s="17">
        <f>SUM(B56:B58)</f>
        <v>1403.3</v>
      </c>
      <c r="C55" s="9">
        <f>B55/B87*100</f>
        <v>0.6451126499175508</v>
      </c>
      <c r="D55" s="17">
        <f>SUM(D56:D58)</f>
        <v>9274.2999999999993</v>
      </c>
      <c r="E55" s="9">
        <f>D55/D87*100</f>
        <v>1.3683386937406208</v>
      </c>
      <c r="F55" s="17">
        <f>SUM(F56:F58)</f>
        <v>1996.4</v>
      </c>
      <c r="G55" s="9">
        <f>F55/F87*100</f>
        <v>0.80335732862360887</v>
      </c>
      <c r="H55" s="9">
        <f t="shared" si="9"/>
        <v>42.264661868452947</v>
      </c>
      <c r="I55" s="10">
        <f t="shared" si="7"/>
        <v>21.526152917201301</v>
      </c>
    </row>
    <row r="56" spans="1:9" ht="26.25" customHeight="1" x14ac:dyDescent="0.25">
      <c r="A56" s="3" t="s">
        <v>46</v>
      </c>
      <c r="B56" s="30">
        <v>0</v>
      </c>
      <c r="C56" s="9">
        <f>B56/B87*100</f>
        <v>0</v>
      </c>
      <c r="D56" s="17">
        <v>1139.9000000000001</v>
      </c>
      <c r="E56" s="9">
        <f>D56/D87*100</f>
        <v>0.16818188725779132</v>
      </c>
      <c r="F56" s="17">
        <v>0</v>
      </c>
      <c r="G56" s="9">
        <f>F56/F87*100</f>
        <v>0</v>
      </c>
      <c r="H56" s="9" t="e">
        <f t="shared" si="9"/>
        <v>#DIV/0!</v>
      </c>
      <c r="I56" s="10">
        <f t="shared" si="7"/>
        <v>0</v>
      </c>
    </row>
    <row r="57" spans="1:9" ht="26.25" customHeight="1" x14ac:dyDescent="0.25">
      <c r="A57" s="3" t="s">
        <v>47</v>
      </c>
      <c r="B57" s="30">
        <v>1048.5999999999999</v>
      </c>
      <c r="C57" s="9">
        <f>B57/B87*100</f>
        <v>0.48205310675090413</v>
      </c>
      <c r="D57" s="17">
        <v>3757.7</v>
      </c>
      <c r="E57" s="9">
        <f>D57/D87*100</f>
        <v>0.55441449052425862</v>
      </c>
      <c r="F57" s="17">
        <v>1872.9</v>
      </c>
      <c r="G57" s="9">
        <f>F57/F87*100</f>
        <v>0.75366055939649224</v>
      </c>
      <c r="H57" s="9">
        <f t="shared" si="9"/>
        <v>78.609574670989929</v>
      </c>
      <c r="I57" s="10">
        <f t="shared" si="7"/>
        <v>49.841658461292816</v>
      </c>
    </row>
    <row r="58" spans="1:9" ht="26.25" customHeight="1" x14ac:dyDescent="0.25">
      <c r="A58" s="3" t="s">
        <v>48</v>
      </c>
      <c r="B58" s="30">
        <v>354.7</v>
      </c>
      <c r="C58" s="9">
        <f>B58/B87*100</f>
        <v>0.16305954316664667</v>
      </c>
      <c r="D58" s="17">
        <v>4376.7</v>
      </c>
      <c r="E58" s="9">
        <f>D58/D87*100</f>
        <v>0.64574231595857112</v>
      </c>
      <c r="F58" s="17">
        <v>123.5</v>
      </c>
      <c r="G58" s="9">
        <f>F58/F87*100</f>
        <v>4.9696769227116654E-2</v>
      </c>
      <c r="H58" s="9">
        <f t="shared" si="9"/>
        <v>-65.181843811671826</v>
      </c>
      <c r="I58" s="10">
        <f t="shared" si="7"/>
        <v>2.8217606872758014</v>
      </c>
    </row>
    <row r="59" spans="1:9" ht="26.25" customHeight="1" x14ac:dyDescent="0.25">
      <c r="A59" s="3" t="s">
        <v>49</v>
      </c>
      <c r="B59" s="17">
        <f>SUM(B60:B62)</f>
        <v>677.4</v>
      </c>
      <c r="C59" s="9">
        <f>B59/B87*100</f>
        <v>0.3114083296901225</v>
      </c>
      <c r="D59" s="17">
        <f>SUM(D60:D62)</f>
        <v>11976.1</v>
      </c>
      <c r="E59" s="9">
        <f>D59/D87*100</f>
        <v>1.7669647337380776</v>
      </c>
      <c r="F59" s="17">
        <f>SUM(F60:F62)</f>
        <v>2608.9</v>
      </c>
      <c r="G59" s="9">
        <f>F59/F87*100</f>
        <v>1.0498291598107259</v>
      </c>
      <c r="H59" s="9">
        <f t="shared" si="9"/>
        <v>285.13433717153822</v>
      </c>
      <c r="I59" s="10">
        <f t="shared" si="7"/>
        <v>21.784220238641964</v>
      </c>
    </row>
    <row r="60" spans="1:9" ht="15" customHeight="1" x14ac:dyDescent="0.25">
      <c r="A60" s="3" t="s">
        <v>50</v>
      </c>
      <c r="B60" s="31">
        <v>486.4</v>
      </c>
      <c r="C60" s="9">
        <f>B60/B87*100</f>
        <v>0.22360350097619658</v>
      </c>
      <c r="D60" s="17">
        <v>2825</v>
      </c>
      <c r="E60" s="9">
        <f>D60/D87*100</f>
        <v>0.41680308053624038</v>
      </c>
      <c r="F60" s="17">
        <v>885.6</v>
      </c>
      <c r="G60" s="9">
        <f>F60/F87*100</f>
        <v>0.35636808767234424</v>
      </c>
      <c r="H60" s="9">
        <f t="shared" si="9"/>
        <v>82.072368421052659</v>
      </c>
      <c r="I60" s="10">
        <f t="shared" si="7"/>
        <v>31.348672566371683</v>
      </c>
    </row>
    <row r="61" spans="1:9" ht="15" customHeight="1" x14ac:dyDescent="0.25">
      <c r="A61" s="3" t="s">
        <v>51</v>
      </c>
      <c r="B61" s="31">
        <v>59.9</v>
      </c>
      <c r="C61" s="9">
        <f>B61/B87*100</f>
        <v>2.7536697591435396E-2</v>
      </c>
      <c r="D61" s="17">
        <v>7464.5</v>
      </c>
      <c r="E61" s="9">
        <f>D61/D87*100</f>
        <v>1.1013191485531917</v>
      </c>
      <c r="F61" s="17">
        <v>1097.2</v>
      </c>
      <c r="G61" s="9">
        <f>F61/F87*100</f>
        <v>0.44151656029143638</v>
      </c>
      <c r="H61" s="9">
        <f t="shared" si="9"/>
        <v>1731.7195325542571</v>
      </c>
      <c r="I61" s="10">
        <f t="shared" si="7"/>
        <v>14.69890816531583</v>
      </c>
    </row>
    <row r="62" spans="1:9" ht="15" customHeight="1" x14ac:dyDescent="0.25">
      <c r="A62" s="3" t="s">
        <v>52</v>
      </c>
      <c r="B62" s="31">
        <v>131.1</v>
      </c>
      <c r="C62" s="9">
        <f>B62/B87*100</f>
        <v>6.0268131122490486E-2</v>
      </c>
      <c r="D62" s="17">
        <v>1686.6</v>
      </c>
      <c r="E62" s="9">
        <f>D62/D87*100</f>
        <v>0.24884250464864535</v>
      </c>
      <c r="F62" s="17">
        <v>626.1</v>
      </c>
      <c r="G62" s="9">
        <f>F62/F87*100</f>
        <v>0.25194451184694527</v>
      </c>
      <c r="H62" s="9">
        <f t="shared" si="9"/>
        <v>377.57437070938221</v>
      </c>
      <c r="I62" s="10">
        <f t="shared" si="7"/>
        <v>37.122020633226619</v>
      </c>
    </row>
    <row r="63" spans="1:9" ht="15" customHeight="1" x14ac:dyDescent="0.25">
      <c r="A63" s="3" t="s">
        <v>53</v>
      </c>
      <c r="B63" s="17">
        <f>SUM(B64:B69)</f>
        <v>164476.9</v>
      </c>
      <c r="C63" s="9">
        <f>B63/B87*100</f>
        <v>75.611864041348255</v>
      </c>
      <c r="D63" s="17">
        <f>SUM(D64:D69)</f>
        <v>482820.5</v>
      </c>
      <c r="E63" s="9">
        <f>D63/D87*100</f>
        <v>71.235777609220492</v>
      </c>
      <c r="F63" s="17">
        <f>SUM(F64:F69)</f>
        <v>187613.89999999997</v>
      </c>
      <c r="G63" s="9">
        <f>F63/F87*100</f>
        <v>75.496394268010846</v>
      </c>
      <c r="H63" s="9">
        <f t="shared" si="9"/>
        <v>14.067020961606147</v>
      </c>
      <c r="I63" s="10">
        <f t="shared" si="7"/>
        <v>38.85789853579125</v>
      </c>
    </row>
    <row r="64" spans="1:9" ht="15" customHeight="1" x14ac:dyDescent="0.25">
      <c r="A64" s="3" t="s">
        <v>54</v>
      </c>
      <c r="B64" s="32">
        <v>57128.5</v>
      </c>
      <c r="C64" s="9">
        <f>B64/B87*100</f>
        <v>26.262608152793277</v>
      </c>
      <c r="D64" s="17">
        <v>166974</v>
      </c>
      <c r="E64" s="9">
        <f>D64/D87*100</f>
        <v>24.635496484763966</v>
      </c>
      <c r="F64" s="17">
        <v>65526.9</v>
      </c>
      <c r="G64" s="9">
        <f>F64/F87*100</f>
        <v>26.368220465330772</v>
      </c>
      <c r="H64" s="9">
        <f t="shared" si="9"/>
        <v>14.700893599516874</v>
      </c>
      <c r="I64" s="10">
        <f t="shared" si="7"/>
        <v>39.243774479859141</v>
      </c>
    </row>
    <row r="65" spans="1:9" ht="15" customHeight="1" x14ac:dyDescent="0.25">
      <c r="A65" s="3" t="s">
        <v>55</v>
      </c>
      <c r="B65" s="32">
        <v>95281.9</v>
      </c>
      <c r="C65" s="9">
        <f>B65/B87*100</f>
        <v>43.802151356216832</v>
      </c>
      <c r="D65" s="17">
        <v>281036.40000000002</v>
      </c>
      <c r="E65" s="9">
        <f>D65/D87*100</f>
        <v>41.46436717267791</v>
      </c>
      <c r="F65" s="17">
        <v>110090.8</v>
      </c>
      <c r="G65" s="9">
        <f>F65/F87*100</f>
        <v>44.300867057721902</v>
      </c>
      <c r="H65" s="9">
        <f t="shared" si="9"/>
        <v>15.542196366781113</v>
      </c>
      <c r="I65" s="10">
        <f t="shared" si="7"/>
        <v>39.173146254364198</v>
      </c>
    </row>
    <row r="66" spans="1:9" ht="26.25" customHeight="1" x14ac:dyDescent="0.25">
      <c r="A66" s="3" t="s">
        <v>56</v>
      </c>
      <c r="B66" s="32">
        <v>11940</v>
      </c>
      <c r="C66" s="9">
        <f>B66/B87*100</f>
        <v>5.4889510724831165</v>
      </c>
      <c r="D66" s="17">
        <v>32946.800000000003</v>
      </c>
      <c r="E66" s="9">
        <f>D66/D87*100</f>
        <v>4.8610009677208517</v>
      </c>
      <c r="F66" s="17">
        <v>11870.3</v>
      </c>
      <c r="G66" s="9">
        <f>F66/F87*100</f>
        <v>4.7766442085558118</v>
      </c>
      <c r="H66" s="9">
        <f t="shared" si="9"/>
        <v>-0.58375209380234594</v>
      </c>
      <c r="I66" s="10">
        <f t="shared" si="7"/>
        <v>36.028688673862099</v>
      </c>
    </row>
    <row r="67" spans="1:9" ht="36.75" customHeight="1" x14ac:dyDescent="0.25">
      <c r="A67" s="3" t="s">
        <v>57</v>
      </c>
      <c r="B67" s="32">
        <v>12.7</v>
      </c>
      <c r="C67" s="9">
        <f>B67/B87*100</f>
        <v>5.8383315427584228E-3</v>
      </c>
      <c r="D67" s="17">
        <v>215</v>
      </c>
      <c r="E67" s="9">
        <f>D67/D87*100</f>
        <v>3.172129639479352E-2</v>
      </c>
      <c r="F67" s="17">
        <v>13.3</v>
      </c>
      <c r="G67" s="9">
        <f>F67/F87*100</f>
        <v>5.3519597629202555E-3</v>
      </c>
      <c r="H67" s="9">
        <f t="shared" si="9"/>
        <v>4.7244094488189177</v>
      </c>
      <c r="I67" s="10">
        <f t="shared" si="7"/>
        <v>6.1860465116279073</v>
      </c>
    </row>
    <row r="68" spans="1:9" ht="15" customHeight="1" x14ac:dyDescent="0.25">
      <c r="A68" s="3" t="s">
        <v>58</v>
      </c>
      <c r="B68" s="32">
        <v>113.8</v>
      </c>
      <c r="C68" s="9">
        <f>B68/B87*100</f>
        <v>5.231512831227627E-2</v>
      </c>
      <c r="D68" s="17">
        <v>250</v>
      </c>
      <c r="E68" s="9">
        <f>D68/D87*100</f>
        <v>3.6885228366038976E-2</v>
      </c>
      <c r="F68" s="17">
        <v>107.3</v>
      </c>
      <c r="G68" s="9">
        <f>F68/F87*100</f>
        <v>4.3177840794085966E-2</v>
      </c>
      <c r="H68" s="9">
        <f t="shared" si="9"/>
        <v>-5.7117750439367256</v>
      </c>
      <c r="I68" s="10">
        <f t="shared" si="7"/>
        <v>42.919999999999995</v>
      </c>
    </row>
    <row r="69" spans="1:9" ht="26.25" customHeight="1" x14ac:dyDescent="0.25">
      <c r="A69" s="3" t="s">
        <v>59</v>
      </c>
      <c r="B69" s="32">
        <v>0</v>
      </c>
      <c r="C69" s="9">
        <f>B69/B87*100</f>
        <v>0</v>
      </c>
      <c r="D69" s="17">
        <v>1398.3</v>
      </c>
      <c r="E69" s="9">
        <f>D69/D87*100</f>
        <v>0.2063064592969292</v>
      </c>
      <c r="F69" s="17">
        <v>5.3</v>
      </c>
      <c r="G69" s="9">
        <f>F69/F87*100</f>
        <v>2.1327358453742369E-3</v>
      </c>
      <c r="H69" s="9" t="e">
        <f t="shared" si="9"/>
        <v>#DIV/0!</v>
      </c>
      <c r="I69" s="10">
        <f t="shared" si="7"/>
        <v>0.37903168132732606</v>
      </c>
    </row>
    <row r="70" spans="1:9" ht="26.25" customHeight="1" x14ac:dyDescent="0.25">
      <c r="A70" s="3" t="s">
        <v>60</v>
      </c>
      <c r="B70" s="17">
        <f>B71</f>
        <v>6478.5</v>
      </c>
      <c r="C70" s="9">
        <f>B70/B87*100</f>
        <v>2.9782386535244445</v>
      </c>
      <c r="D70" s="17">
        <f>D71</f>
        <v>22375.200000000001</v>
      </c>
      <c r="E70" s="9">
        <f>D70/D87*100</f>
        <v>3.3012574469431808</v>
      </c>
      <c r="F70" s="17">
        <f>F71</f>
        <v>8175.2</v>
      </c>
      <c r="G70" s="9">
        <f>F70/F87*100</f>
        <v>3.2897249213402757</v>
      </c>
      <c r="H70" s="9">
        <f t="shared" si="9"/>
        <v>26.189704406884303</v>
      </c>
      <c r="I70" s="10">
        <f t="shared" si="7"/>
        <v>36.536880117272688</v>
      </c>
    </row>
    <row r="71" spans="1:9" ht="15" customHeight="1" x14ac:dyDescent="0.25">
      <c r="A71" s="3" t="s">
        <v>61</v>
      </c>
      <c r="B71" s="33">
        <v>6478.5</v>
      </c>
      <c r="C71" s="9">
        <f>B71/B87*100</f>
        <v>2.9782386535244445</v>
      </c>
      <c r="D71" s="17">
        <v>22375.200000000001</v>
      </c>
      <c r="E71" s="9">
        <f>D71/D87*100</f>
        <v>3.3012574469431808</v>
      </c>
      <c r="F71" s="17">
        <v>8175.2</v>
      </c>
      <c r="G71" s="9">
        <f>F71/F87*100</f>
        <v>3.2897249213402757</v>
      </c>
      <c r="H71" s="9">
        <f t="shared" si="9"/>
        <v>26.189704406884303</v>
      </c>
      <c r="I71" s="10">
        <f t="shared" si="7"/>
        <v>36.536880117272688</v>
      </c>
    </row>
    <row r="72" spans="1:9" ht="15" customHeight="1" x14ac:dyDescent="0.25">
      <c r="A72" s="3" t="s">
        <v>62</v>
      </c>
      <c r="B72" s="17">
        <f>SUM(B73:B76)</f>
        <v>11500.300000000001</v>
      </c>
      <c r="C72" s="9">
        <f>B72/B87*100</f>
        <v>5.286816081983047</v>
      </c>
      <c r="D72" s="17">
        <f>SUM(D73:D76)</f>
        <v>26064.2</v>
      </c>
      <c r="E72" s="9">
        <f>D72/D87*100</f>
        <v>3.8455358767124528</v>
      </c>
      <c r="F72" s="17">
        <f>SUM(F73:F76)</f>
        <v>10501.699999999999</v>
      </c>
      <c r="G72" s="9">
        <f>F72/F87*100</f>
        <v>4.2259154768616272</v>
      </c>
      <c r="H72" s="9">
        <f t="shared" si="9"/>
        <v>-8.6832517412589425</v>
      </c>
      <c r="I72" s="10">
        <f t="shared" si="7"/>
        <v>40.291664428603212</v>
      </c>
    </row>
    <row r="73" spans="1:9" ht="15" customHeight="1" x14ac:dyDescent="0.25">
      <c r="A73" s="3" t="s">
        <v>63</v>
      </c>
      <c r="B73" s="34">
        <v>926.1</v>
      </c>
      <c r="C73" s="9">
        <f>B73/B87*100</f>
        <v>0.42573849147626586</v>
      </c>
      <c r="D73" s="17">
        <v>2194</v>
      </c>
      <c r="E73" s="9">
        <f>D73/D87*100</f>
        <v>0.32370476414035804</v>
      </c>
      <c r="F73" s="17">
        <v>869.6</v>
      </c>
      <c r="G73" s="9">
        <f>F73/F87*100</f>
        <v>0.34992963983725217</v>
      </c>
      <c r="H73" s="9">
        <f t="shared" si="9"/>
        <v>-6.1008530396285465</v>
      </c>
      <c r="I73" s="10">
        <f t="shared" ref="I73:I100" si="10">F73/D73*100</f>
        <v>39.635369188696444</v>
      </c>
    </row>
    <row r="74" spans="1:9" ht="26.25" customHeight="1" x14ac:dyDescent="0.25">
      <c r="A74" s="3" t="s">
        <v>64</v>
      </c>
      <c r="B74" s="34">
        <v>3680.4</v>
      </c>
      <c r="C74" s="9">
        <f>B74/B87*100</f>
        <v>1.691920898422685</v>
      </c>
      <c r="D74" s="17">
        <v>13112.7</v>
      </c>
      <c r="E74" s="9">
        <f>D74/D87*100</f>
        <v>1.9346597359814373</v>
      </c>
      <c r="F74" s="17">
        <v>7689.9</v>
      </c>
      <c r="G74" s="9">
        <f>F74/F87*100</f>
        <v>3.0944387504421402</v>
      </c>
      <c r="H74" s="9">
        <f t="shared" si="9"/>
        <v>108.94196283012712</v>
      </c>
      <c r="I74" s="10">
        <f t="shared" si="10"/>
        <v>58.644672721865057</v>
      </c>
    </row>
    <row r="75" spans="1:9" ht="15" customHeight="1" x14ac:dyDescent="0.25">
      <c r="A75" s="3" t="s">
        <v>65</v>
      </c>
      <c r="B75" s="34">
        <v>6454.1</v>
      </c>
      <c r="C75" s="9">
        <f>B75/B87*100</f>
        <v>2.9670217015840268</v>
      </c>
      <c r="D75" s="17">
        <v>9373.5</v>
      </c>
      <c r="E75" s="9">
        <f>D75/D87*100</f>
        <v>1.3829747523562652</v>
      </c>
      <c r="F75" s="17">
        <v>1848.4</v>
      </c>
      <c r="G75" s="9">
        <f>F75/F87*100</f>
        <v>0.74380168614900755</v>
      </c>
      <c r="H75" s="9">
        <f t="shared" si="9"/>
        <v>-71.360840396027328</v>
      </c>
      <c r="I75" s="10">
        <f t="shared" si="10"/>
        <v>19.719421774150529</v>
      </c>
    </row>
    <row r="76" spans="1:9" ht="26.25" customHeight="1" x14ac:dyDescent="0.25">
      <c r="A76" s="3" t="s">
        <v>66</v>
      </c>
      <c r="B76" s="34">
        <v>439.7</v>
      </c>
      <c r="C76" s="9">
        <f>B76/B87*100</f>
        <v>0.20213499050006919</v>
      </c>
      <c r="D76" s="17">
        <v>1384</v>
      </c>
      <c r="E76" s="9">
        <f>D76/D87*100</f>
        <v>0.20419662423439175</v>
      </c>
      <c r="F76" s="17">
        <v>93.8</v>
      </c>
      <c r="G76" s="9">
        <f>F76/F87*100</f>
        <v>3.7745400433227057E-2</v>
      </c>
      <c r="H76" s="9">
        <f t="shared" si="9"/>
        <v>-78.667273140777809</v>
      </c>
      <c r="I76" s="10">
        <f t="shared" si="10"/>
        <v>6.7774566473988438</v>
      </c>
    </row>
    <row r="77" spans="1:9" ht="26.25" customHeight="1" x14ac:dyDescent="0.25">
      <c r="A77" s="3" t="s">
        <v>67</v>
      </c>
      <c r="B77" s="17">
        <f>SUM(B78:B79)</f>
        <v>3696.9</v>
      </c>
      <c r="C77" s="9">
        <f>B77/B87*100</f>
        <v>1.6995061323168204</v>
      </c>
      <c r="D77" s="17">
        <f>SUM(D78:D79)</f>
        <v>9284.7999999999993</v>
      </c>
      <c r="E77" s="9">
        <f>D77/D87*100</f>
        <v>1.3698878733319946</v>
      </c>
      <c r="F77" s="17">
        <f>SUM(F78:F79)</f>
        <v>4656.5</v>
      </c>
      <c r="G77" s="9">
        <f>F77/F87*100</f>
        <v>1.8737895215066291</v>
      </c>
      <c r="H77" s="9">
        <f t="shared" si="9"/>
        <v>25.956882793692017</v>
      </c>
      <c r="I77" s="10">
        <f t="shared" si="10"/>
        <v>50.151861106324311</v>
      </c>
    </row>
    <row r="78" spans="1:9" ht="15" customHeight="1" x14ac:dyDescent="0.25">
      <c r="A78" s="3" t="s">
        <v>68</v>
      </c>
      <c r="B78" s="35">
        <v>193.8</v>
      </c>
      <c r="C78" s="9">
        <f>B78/B87*100</f>
        <v>8.9092019920203352E-2</v>
      </c>
      <c r="D78" s="17">
        <v>500</v>
      </c>
      <c r="E78" s="9">
        <f t="shared" ref="E78:G78" si="11">D78/D87*100</f>
        <v>7.3770456732077952E-2</v>
      </c>
      <c r="F78" s="17">
        <v>181.6</v>
      </c>
      <c r="G78" s="9">
        <f t="shared" si="11"/>
        <v>7.3076382928294603E-2</v>
      </c>
      <c r="H78" s="9">
        <f t="shared" si="9"/>
        <v>-6.2951496388028971</v>
      </c>
      <c r="I78" s="10">
        <f t="shared" si="10"/>
        <v>36.319999999999993</v>
      </c>
    </row>
    <row r="79" spans="1:9" ht="15" customHeight="1" x14ac:dyDescent="0.25">
      <c r="A79" s="3" t="s">
        <v>69</v>
      </c>
      <c r="B79" s="35">
        <v>3503.1</v>
      </c>
      <c r="C79" s="9">
        <f>B79/B87*100</f>
        <v>1.6104141123966167</v>
      </c>
      <c r="D79" s="17">
        <v>8784.7999999999993</v>
      </c>
      <c r="E79" s="9">
        <f t="shared" ref="E79:G79" si="12">D79/D87*100</f>
        <v>1.2961174165999167</v>
      </c>
      <c r="F79" s="17">
        <v>4474.8999999999996</v>
      </c>
      <c r="G79" s="9">
        <f t="shared" si="12"/>
        <v>1.8007131385783346</v>
      </c>
      <c r="H79" s="9">
        <f t="shared" si="9"/>
        <v>27.741143558562413</v>
      </c>
      <c r="I79" s="10">
        <f t="shared" si="10"/>
        <v>50.939122120025502</v>
      </c>
    </row>
    <row r="80" spans="1:9" ht="26.25" customHeight="1" x14ac:dyDescent="0.25">
      <c r="A80" s="3" t="s">
        <v>70</v>
      </c>
      <c r="B80" s="17">
        <f>B81</f>
        <v>479</v>
      </c>
      <c r="C80" s="9">
        <f>B80/B87*100</f>
        <v>0.22020163850246335</v>
      </c>
      <c r="D80" s="17">
        <f>D81</f>
        <v>1281.9000000000001</v>
      </c>
      <c r="E80" s="9">
        <f t="shared" ref="E80:G80" si="13">D80/D87*100</f>
        <v>0.18913269696970145</v>
      </c>
      <c r="F80" s="17">
        <f>F81</f>
        <v>534.1</v>
      </c>
      <c r="G80" s="9">
        <f t="shared" si="13"/>
        <v>0.21492343679516604</v>
      </c>
      <c r="H80" s="9">
        <f t="shared" si="9"/>
        <v>11.503131524008353</v>
      </c>
      <c r="I80" s="10">
        <f t="shared" si="10"/>
        <v>41.664716436539514</v>
      </c>
    </row>
    <row r="81" spans="1:9" ht="26.25" customHeight="1" x14ac:dyDescent="0.25">
      <c r="A81" s="3" t="s">
        <v>71</v>
      </c>
      <c r="B81" s="36">
        <v>479</v>
      </c>
      <c r="C81" s="9">
        <f>B81/B87*100</f>
        <v>0.22020163850246335</v>
      </c>
      <c r="D81" s="17">
        <v>1281.9000000000001</v>
      </c>
      <c r="E81" s="9">
        <f t="shared" ref="E81:G81" si="14">D81/D87*100</f>
        <v>0.18913269696970145</v>
      </c>
      <c r="F81" s="17">
        <v>534.1</v>
      </c>
      <c r="G81" s="9">
        <f t="shared" si="14"/>
        <v>0.21492343679516604</v>
      </c>
      <c r="H81" s="9">
        <f t="shared" si="9"/>
        <v>11.503131524008353</v>
      </c>
      <c r="I81" s="10">
        <f t="shared" si="10"/>
        <v>41.664716436539514</v>
      </c>
    </row>
    <row r="82" spans="1:9" ht="39" customHeight="1" x14ac:dyDescent="0.25">
      <c r="A82" s="3" t="s">
        <v>72</v>
      </c>
      <c r="B82" s="17">
        <f>B83</f>
        <v>0</v>
      </c>
      <c r="C82" s="9">
        <f>B82/B87*100</f>
        <v>0</v>
      </c>
      <c r="D82" s="17">
        <f>D83</f>
        <v>1473.1</v>
      </c>
      <c r="E82" s="9">
        <f t="shared" ref="E82:G82" si="15">D82/D87*100</f>
        <v>0.21734251962404805</v>
      </c>
      <c r="F82" s="17">
        <f>F83</f>
        <v>0</v>
      </c>
      <c r="G82" s="9">
        <f t="shared" si="15"/>
        <v>0</v>
      </c>
      <c r="H82" s="9" t="e">
        <f t="shared" si="9"/>
        <v>#DIV/0!</v>
      </c>
      <c r="I82" s="10">
        <f t="shared" si="10"/>
        <v>0</v>
      </c>
    </row>
    <row r="83" spans="1:9" ht="39" customHeight="1" x14ac:dyDescent="0.25">
      <c r="A83" s="3" t="s">
        <v>73</v>
      </c>
      <c r="B83" s="17">
        <v>0</v>
      </c>
      <c r="C83" s="9">
        <f>B83/B87*100</f>
        <v>0</v>
      </c>
      <c r="D83" s="17">
        <v>1473.1</v>
      </c>
      <c r="E83" s="9">
        <f t="shared" ref="E83:G83" si="16">D83/D87*100</f>
        <v>0.21734251962404805</v>
      </c>
      <c r="F83" s="17">
        <v>0</v>
      </c>
      <c r="G83" s="9">
        <f t="shared" si="16"/>
        <v>0</v>
      </c>
      <c r="H83" s="9" t="e">
        <f t="shared" si="9"/>
        <v>#DIV/0!</v>
      </c>
      <c r="I83" s="10">
        <f t="shared" si="10"/>
        <v>0</v>
      </c>
    </row>
    <row r="84" spans="1:9" ht="90" customHeight="1" x14ac:dyDescent="0.25">
      <c r="A84" s="3" t="s">
        <v>74</v>
      </c>
      <c r="B84" s="17">
        <f>SUM(B85:B86)</f>
        <v>6780.6</v>
      </c>
      <c r="C84" s="9">
        <f>B84/B87*100</f>
        <v>3.1171173904588794</v>
      </c>
      <c r="D84" s="17">
        <f>SUM(D85:D86)</f>
        <v>16139.3</v>
      </c>
      <c r="E84" s="9">
        <f t="shared" ref="E84:G84" si="17">D84/D87*100</f>
        <v>2.3812070646720511</v>
      </c>
      <c r="F84" s="17">
        <f>SUM(F85:F86)</f>
        <v>7811.4000000000005</v>
      </c>
      <c r="G84" s="9">
        <f t="shared" si="17"/>
        <v>3.1433307136898709</v>
      </c>
      <c r="H84" s="9">
        <f t="shared" si="9"/>
        <v>15.202194496062305</v>
      </c>
      <c r="I84" s="10">
        <f t="shared" si="10"/>
        <v>48.399868643621474</v>
      </c>
    </row>
    <row r="85" spans="1:9" ht="64.5" customHeight="1" x14ac:dyDescent="0.25">
      <c r="A85" s="3" t="s">
        <v>75</v>
      </c>
      <c r="B85" s="37">
        <v>5372.8</v>
      </c>
      <c r="C85" s="9">
        <f>B85/B87*100</f>
        <v>2.4699360403883825</v>
      </c>
      <c r="D85" s="17">
        <v>10425</v>
      </c>
      <c r="E85" s="9">
        <f t="shared" ref="E85:G85" si="18">D85/D87*100</f>
        <v>1.5381140228638253</v>
      </c>
      <c r="F85" s="17">
        <v>4258.1000000000004</v>
      </c>
      <c r="G85" s="9">
        <f t="shared" si="18"/>
        <v>1.7134721704128375</v>
      </c>
      <c r="H85" s="9">
        <f t="shared" si="9"/>
        <v>-20.747096486003571</v>
      </c>
      <c r="I85" s="10">
        <f t="shared" si="10"/>
        <v>40.845083932853719</v>
      </c>
    </row>
    <row r="86" spans="1:9" ht="26.25" customHeight="1" x14ac:dyDescent="0.25">
      <c r="A86" s="3" t="s">
        <v>76</v>
      </c>
      <c r="B86" s="37">
        <v>1407.8</v>
      </c>
      <c r="C86" s="9">
        <f>B86/B87*100</f>
        <v>0.64718135007049671</v>
      </c>
      <c r="D86" s="17">
        <v>5714.3</v>
      </c>
      <c r="E86" s="9">
        <f t="shared" ref="E86:G86" si="19">D86/D87*100</f>
        <v>0.84309304180822608</v>
      </c>
      <c r="F86" s="17">
        <v>3553.3</v>
      </c>
      <c r="G86" s="9">
        <f t="shared" si="19"/>
        <v>1.4298585432770332</v>
      </c>
      <c r="H86" s="9">
        <f t="shared" si="9"/>
        <v>152.4009092200597</v>
      </c>
      <c r="I86" s="10">
        <f t="shared" si="10"/>
        <v>62.182594543513645</v>
      </c>
    </row>
    <row r="87" spans="1:9" s="14" customFormat="1" ht="15" customHeight="1" x14ac:dyDescent="0.25">
      <c r="A87" s="12" t="s">
        <v>77</v>
      </c>
      <c r="B87" s="16">
        <f>B43+B50+B52+B55+B59+B63+B70+B72+B77+B80+B82+B84</f>
        <v>217527.9</v>
      </c>
      <c r="C87" s="13">
        <f>C43+C50+C52+C55+C59+C63+C70+C72+C77+C80+C82+C84</f>
        <v>99.999999999999986</v>
      </c>
      <c r="D87" s="16">
        <f>D43+D50+D52+D55+D59+D63+D70+D72+D77+D80+D82+D84</f>
        <v>677778.1</v>
      </c>
      <c r="E87" s="13"/>
      <c r="F87" s="16">
        <f>F43+F50+F52+F55+F59+F63+F70+F72+F77+F80+F82+F84</f>
        <v>248507.09999999998</v>
      </c>
      <c r="G87" s="13"/>
      <c r="H87" s="9">
        <f t="shared" si="9"/>
        <v>14.241483506253672</v>
      </c>
      <c r="I87" s="10">
        <f t="shared" si="10"/>
        <v>36.664964536328334</v>
      </c>
    </row>
    <row r="88" spans="1:9" ht="115.5" customHeight="1" x14ac:dyDescent="0.25">
      <c r="A88" s="3" t="s">
        <v>78</v>
      </c>
      <c r="B88" s="38">
        <v>72418.3</v>
      </c>
      <c r="C88" s="9">
        <f>B88/B87*100</f>
        <v>33.291499619129318</v>
      </c>
      <c r="D88" s="17">
        <v>185645</v>
      </c>
      <c r="E88" s="9">
        <f t="shared" ref="E88:G88" si="20">D88/D87*100</f>
        <v>27.390232880053222</v>
      </c>
      <c r="F88" s="17">
        <v>70043.3</v>
      </c>
      <c r="G88" s="9">
        <f t="shared" si="20"/>
        <v>28.185633327981378</v>
      </c>
      <c r="H88" s="9">
        <f t="shared" si="9"/>
        <v>-3.2795577913317402</v>
      </c>
      <c r="I88" s="10">
        <f t="shared" si="10"/>
        <v>37.729699156993185</v>
      </c>
    </row>
    <row r="89" spans="1:9" ht="51.75" customHeight="1" x14ac:dyDescent="0.25">
      <c r="A89" s="3" t="s">
        <v>79</v>
      </c>
      <c r="B89" s="38">
        <v>17402.400000000001</v>
      </c>
      <c r="C89" s="9">
        <f>B89/B87*100</f>
        <v>8.0000772314723765</v>
      </c>
      <c r="D89" s="17">
        <v>62075.3</v>
      </c>
      <c r="E89" s="9">
        <f t="shared" ref="E89:G89" si="21">D89/D87*100</f>
        <v>9.1586464655615174</v>
      </c>
      <c r="F89" s="17">
        <v>20212.8</v>
      </c>
      <c r="G89" s="9">
        <f t="shared" si="21"/>
        <v>8.133691150071769</v>
      </c>
      <c r="H89" s="9">
        <f t="shared" si="9"/>
        <v>16.149496621155677</v>
      </c>
      <c r="I89" s="10">
        <f t="shared" si="10"/>
        <v>32.561743559837808</v>
      </c>
    </row>
    <row r="90" spans="1:9" ht="26.25" customHeight="1" x14ac:dyDescent="0.25">
      <c r="A90" s="3" t="s">
        <v>80</v>
      </c>
      <c r="B90" s="38">
        <v>2872.1</v>
      </c>
      <c r="C90" s="9">
        <f>B90/B87*100</f>
        <v>1.3203363798390919</v>
      </c>
      <c r="D90" s="17">
        <v>10377.9</v>
      </c>
      <c r="E90" s="9">
        <f t="shared" ref="E90:G90" si="22">D90/D87*100</f>
        <v>1.5311648458396634</v>
      </c>
      <c r="F90" s="17">
        <v>6743.9</v>
      </c>
      <c r="G90" s="9">
        <f t="shared" si="22"/>
        <v>2.7137655221923236</v>
      </c>
      <c r="H90" s="9">
        <f t="shared" si="9"/>
        <v>134.80728386894606</v>
      </c>
      <c r="I90" s="10">
        <f t="shared" si="10"/>
        <v>64.983281781477942</v>
      </c>
    </row>
    <row r="91" spans="1:9" ht="51.75" customHeight="1" x14ac:dyDescent="0.25">
      <c r="A91" s="3" t="s">
        <v>81</v>
      </c>
      <c r="B91" s="38">
        <v>4879</v>
      </c>
      <c r="C91" s="9">
        <f>B91/B87*100</f>
        <v>2.2429306769384523</v>
      </c>
      <c r="D91" s="17">
        <v>11807.9</v>
      </c>
      <c r="E91" s="9">
        <f t="shared" ref="E91:G91" si="23">D91/D87*100</f>
        <v>1.7421483520934065</v>
      </c>
      <c r="F91" s="17">
        <v>0</v>
      </c>
      <c r="G91" s="9">
        <f t="shared" si="23"/>
        <v>0</v>
      </c>
      <c r="H91" s="9">
        <f t="shared" si="9"/>
        <v>-100</v>
      </c>
      <c r="I91" s="10">
        <f t="shared" si="10"/>
        <v>0</v>
      </c>
    </row>
    <row r="92" spans="1:9" ht="15" customHeight="1" x14ac:dyDescent="0.25">
      <c r="A92" s="3" t="s">
        <v>82</v>
      </c>
      <c r="B92" s="38">
        <v>8782.7999999999993</v>
      </c>
      <c r="C92" s="9">
        <f>B92/B87*100</f>
        <v>4.0375510451762731</v>
      </c>
      <c r="D92" s="17">
        <v>24402.6</v>
      </c>
      <c r="E92" s="9">
        <f t="shared" ref="E92:G92" si="24">D92/D87*100</f>
        <v>3.6003818949004103</v>
      </c>
      <c r="F92" s="17">
        <v>11629</v>
      </c>
      <c r="G92" s="9">
        <f t="shared" si="24"/>
        <v>4.6795443671428307</v>
      </c>
      <c r="H92" s="9">
        <f t="shared" si="9"/>
        <v>32.40652183813819</v>
      </c>
      <c r="I92" s="10">
        <f t="shared" si="10"/>
        <v>47.654758099546775</v>
      </c>
    </row>
    <row r="93" spans="1:9" ht="51.75" customHeight="1" x14ac:dyDescent="0.25">
      <c r="A93" s="3" t="s">
        <v>83</v>
      </c>
      <c r="B93" s="38">
        <v>110952.6</v>
      </c>
      <c r="C93" s="9">
        <f>B93/B87*100</f>
        <v>51.006146797721122</v>
      </c>
      <c r="D93" s="17">
        <v>356531.1</v>
      </c>
      <c r="E93" s="9">
        <f t="shared" ref="E93:G93" si="25">D93/D87*100</f>
        <v>52.602924172380305</v>
      </c>
      <c r="F93" s="17">
        <v>138582.79999999999</v>
      </c>
      <c r="G93" s="9">
        <f t="shared" si="25"/>
        <v>55.766133040062037</v>
      </c>
      <c r="H93" s="9">
        <f t="shared" si="9"/>
        <v>24.902706200665861</v>
      </c>
      <c r="I93" s="10">
        <f t="shared" si="10"/>
        <v>38.869764797516964</v>
      </c>
    </row>
    <row r="94" spans="1:9" ht="42" customHeight="1" x14ac:dyDescent="0.25">
      <c r="A94" s="3" t="s">
        <v>84</v>
      </c>
      <c r="B94" s="38">
        <v>0</v>
      </c>
      <c r="C94" s="9">
        <f>B94/B87*100</f>
        <v>0</v>
      </c>
      <c r="D94" s="17">
        <v>1473.1</v>
      </c>
      <c r="E94" s="9">
        <f t="shared" ref="E94:G94" si="26">D94/D87*100</f>
        <v>0.21734251962404805</v>
      </c>
      <c r="F94" s="17">
        <v>0</v>
      </c>
      <c r="G94" s="9">
        <f t="shared" si="26"/>
        <v>0</v>
      </c>
      <c r="H94" s="9" t="e">
        <f t="shared" si="9"/>
        <v>#DIV/0!</v>
      </c>
      <c r="I94" s="10">
        <f t="shared" si="10"/>
        <v>0</v>
      </c>
    </row>
    <row r="95" spans="1:9" ht="15" customHeight="1" x14ac:dyDescent="0.25">
      <c r="A95" s="3" t="s">
        <v>85</v>
      </c>
      <c r="B95" s="39">
        <v>220.7</v>
      </c>
      <c r="C95" s="9">
        <f>B95/B87*100</f>
        <v>0.10145824972336882</v>
      </c>
      <c r="D95" s="17">
        <f>SUM(D96:D100)</f>
        <v>25465.199999999997</v>
      </c>
      <c r="E95" s="9">
        <f t="shared" ref="E95:G95" si="27">D95/D87*100</f>
        <v>3.7571588695474221</v>
      </c>
      <c r="F95" s="17">
        <f>SUM(F96:F100)</f>
        <v>1295.3000000000002</v>
      </c>
      <c r="G95" s="9">
        <f t="shared" si="27"/>
        <v>0.52123259254966969</v>
      </c>
      <c r="H95" s="9">
        <f t="shared" si="9"/>
        <v>486.90530131400101</v>
      </c>
      <c r="I95" s="10">
        <f t="shared" si="10"/>
        <v>5.0865494871432393</v>
      </c>
    </row>
    <row r="96" spans="1:9" ht="77.25" customHeight="1" x14ac:dyDescent="0.25">
      <c r="A96" s="3" t="s">
        <v>86</v>
      </c>
      <c r="B96" s="39">
        <v>59.9</v>
      </c>
      <c r="C96" s="9">
        <f>B96/B87*100</f>
        <v>2.7536697591435396E-2</v>
      </c>
      <c r="D96" s="17">
        <v>7464.5</v>
      </c>
      <c r="E96" s="9">
        <f t="shared" ref="E96:G96" si="28">D96/D87*100</f>
        <v>1.1013191485531917</v>
      </c>
      <c r="F96" s="17">
        <v>1097.2</v>
      </c>
      <c r="G96" s="9">
        <f t="shared" si="28"/>
        <v>0.44151656029143638</v>
      </c>
      <c r="H96" s="9">
        <f t="shared" si="9"/>
        <v>1731.7195325542571</v>
      </c>
      <c r="I96" s="10">
        <f t="shared" si="10"/>
        <v>14.69890816531583</v>
      </c>
    </row>
    <row r="97" spans="1:9" ht="15" customHeight="1" x14ac:dyDescent="0.25">
      <c r="A97" s="3" t="s">
        <v>87</v>
      </c>
      <c r="B97" s="39">
        <v>50.6</v>
      </c>
      <c r="C97" s="9">
        <f>B97/B87*100</f>
        <v>2.3261383942013877E-2</v>
      </c>
      <c r="D97" s="17">
        <v>52.2</v>
      </c>
      <c r="E97" s="9">
        <f>D97/D87*100</f>
        <v>7.7016356828289376E-3</v>
      </c>
      <c r="F97" s="17">
        <v>52.2</v>
      </c>
      <c r="G97" s="9">
        <f>F97/F87*100</f>
        <v>2.1005436061987771E-2</v>
      </c>
      <c r="H97" s="9">
        <f t="shared" si="9"/>
        <v>3.1620553359683896</v>
      </c>
      <c r="I97" s="10">
        <f t="shared" si="10"/>
        <v>100</v>
      </c>
    </row>
    <row r="98" spans="1:9" ht="26.25" customHeight="1" x14ac:dyDescent="0.25">
      <c r="A98" s="3" t="s">
        <v>88</v>
      </c>
      <c r="B98" s="39">
        <v>110.2</v>
      </c>
      <c r="C98" s="9">
        <f>B98/B87*100</f>
        <v>5.0660168189919551E-2</v>
      </c>
      <c r="D98" s="17">
        <v>559.9</v>
      </c>
      <c r="E98" s="9">
        <f>D98/D87*100</f>
        <v>8.2608157448580882E-2</v>
      </c>
      <c r="F98" s="17">
        <v>145.9</v>
      </c>
      <c r="G98" s="9">
        <f>F98/F87*100</f>
        <v>5.871059619624551E-2</v>
      </c>
      <c r="H98" s="9">
        <f t="shared" si="9"/>
        <v>32.395644283121612</v>
      </c>
      <c r="I98" s="10">
        <f t="shared" si="10"/>
        <v>26.058224682979102</v>
      </c>
    </row>
    <row r="99" spans="1:9" ht="15" customHeight="1" x14ac:dyDescent="0.25">
      <c r="A99" s="3" t="s">
        <v>89</v>
      </c>
      <c r="B99" s="39">
        <v>0</v>
      </c>
      <c r="C99" s="9">
        <f>B99/B87*100</f>
        <v>0</v>
      </c>
      <c r="D99" s="17">
        <v>17388.599999999999</v>
      </c>
      <c r="E99" s="9">
        <f>D99/D87*100</f>
        <v>2.565529927862821</v>
      </c>
      <c r="F99" s="17">
        <v>0</v>
      </c>
      <c r="G99" s="9">
        <f>F99/F87*100</f>
        <v>0</v>
      </c>
      <c r="H99" s="9" t="e">
        <f t="shared" si="9"/>
        <v>#DIV/0!</v>
      </c>
      <c r="I99" s="10">
        <f t="shared" si="10"/>
        <v>0</v>
      </c>
    </row>
    <row r="100" spans="1:9" ht="15" customHeight="1" x14ac:dyDescent="0.25">
      <c r="A100" s="3" t="s">
        <v>90</v>
      </c>
      <c r="B100" s="39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9"/>
        <v>#DIV/0!</v>
      </c>
      <c r="I100" s="10" t="e">
        <f t="shared" si="10"/>
        <v>#DIV/0!</v>
      </c>
    </row>
    <row r="101" spans="1:9" ht="26.25" customHeight="1" x14ac:dyDescent="0.25">
      <c r="A101" s="3" t="s">
        <v>91</v>
      </c>
      <c r="B101" s="17">
        <f>B42-B87</f>
        <v>2926.1000000000058</v>
      </c>
      <c r="C101" s="9"/>
      <c r="D101" s="17">
        <f>D42-D87</f>
        <v>-16689.099999999977</v>
      </c>
      <c r="E101" s="9"/>
      <c r="F101" s="17">
        <f>F42-F87</f>
        <v>15008.900000000023</v>
      </c>
      <c r="G101" s="9"/>
      <c r="H101" s="9"/>
      <c r="I101" s="9"/>
    </row>
    <row r="102" spans="1:9" x14ac:dyDescent="0.25">
      <c r="A102" s="24" t="s">
        <v>92</v>
      </c>
      <c r="B102" s="25"/>
      <c r="C102" s="25"/>
      <c r="D102" s="25"/>
      <c r="E102" s="25"/>
      <c r="F102" s="25"/>
      <c r="G102" s="25"/>
      <c r="H102" s="25"/>
      <c r="I102" s="26"/>
    </row>
    <row r="103" spans="1:9" ht="64.5" customHeight="1" x14ac:dyDescent="0.25">
      <c r="A103" s="3" t="s">
        <v>93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94</v>
      </c>
      <c r="B104" s="7">
        <v>0</v>
      </c>
      <c r="C104" s="8"/>
      <c r="D104" s="8">
        <v>12550</v>
      </c>
      <c r="E104" s="8"/>
      <c r="F104" s="8">
        <v>0</v>
      </c>
      <c r="G104" s="8"/>
      <c r="H104" s="8"/>
      <c r="I104" s="8"/>
    </row>
    <row r="105" spans="1:9" ht="39" customHeight="1" x14ac:dyDescent="0.25">
      <c r="A105" s="3" t="s">
        <v>95</v>
      </c>
      <c r="B105" s="7">
        <v>0</v>
      </c>
      <c r="C105" s="8"/>
      <c r="D105" s="8">
        <v>-35469</v>
      </c>
      <c r="E105" s="8"/>
      <c r="F105" s="8">
        <v>-14779</v>
      </c>
      <c r="G105" s="8"/>
      <c r="H105" s="8"/>
      <c r="I105" s="8"/>
    </row>
    <row r="106" spans="1:9" ht="39" customHeight="1" x14ac:dyDescent="0.25">
      <c r="A106" s="3" t="s">
        <v>96</v>
      </c>
      <c r="B106" s="7">
        <v>0</v>
      </c>
      <c r="C106" s="8"/>
      <c r="D106" s="8">
        <v>0</v>
      </c>
      <c r="E106" s="8"/>
      <c r="F106" s="8">
        <v>0</v>
      </c>
      <c r="G106" s="8"/>
      <c r="H106" s="8"/>
      <c r="I106" s="8"/>
    </row>
    <row r="107" spans="1:9" ht="51.75" customHeight="1" x14ac:dyDescent="0.25">
      <c r="A107" s="3" t="s">
        <v>97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39" customHeight="1" x14ac:dyDescent="0.25">
      <c r="A109" s="3" t="s">
        <v>99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8">
        <v>-2927</v>
      </c>
      <c r="C110" s="8"/>
      <c r="D110" s="8">
        <v>33281</v>
      </c>
      <c r="E110" s="8"/>
      <c r="F110" s="8">
        <v>-230</v>
      </c>
      <c r="G110" s="8"/>
      <c r="H110" s="8"/>
      <c r="I110" s="8"/>
    </row>
    <row r="111" spans="1:9" ht="39" customHeight="1" x14ac:dyDescent="0.25">
      <c r="A111" s="3" t="s">
        <v>101</v>
      </c>
      <c r="B111" s="7">
        <f t="shared" ref="B111" si="29">SUM(B104:B110)</f>
        <v>-2927</v>
      </c>
      <c r="C111" s="7"/>
      <c r="D111" s="7">
        <f t="shared" ref="D111:F111" si="30">SUM(D104:D110)</f>
        <v>10362</v>
      </c>
      <c r="E111" s="7"/>
      <c r="F111" s="7">
        <f t="shared" si="30"/>
        <v>-15009</v>
      </c>
      <c r="G111" s="7"/>
      <c r="H111" s="7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2025-06-09T11:34:58Z</dcterms:modified>
</cp:coreProperties>
</file>