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op\SAVE\13 ИНФОРМАЦИЯ НА САЙТ\2025 год\Исполнение район 2025\"/>
    </mc:Choice>
  </mc:AlternateContent>
  <xr:revisionPtr revIDLastSave="0" documentId="13_ncr:1_{D2F4EB51-5511-43D3-AC2A-7D9043A30323}" xr6:coauthVersionLast="3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Информация!$A$6:$I$112</definedName>
  </definedNames>
  <calcPr calcId="179021"/>
</workbook>
</file>

<file path=xl/calcChain.xml><?xml version="1.0" encoding="utf-8"?>
<calcChain xmlns="http://schemas.openxmlformats.org/spreadsheetml/2006/main">
  <c r="B33" i="1" l="1"/>
  <c r="B32" i="1" s="1"/>
  <c r="B31" i="1" s="1"/>
  <c r="B25" i="1"/>
  <c r="B19" i="1"/>
  <c r="B14" i="1"/>
  <c r="B12" i="1"/>
  <c r="B11" i="1" s="1"/>
  <c r="B9" i="1"/>
  <c r="B8" i="1" s="1"/>
  <c r="B42" i="1" s="1"/>
  <c r="F25" i="1"/>
  <c r="B43" i="1" l="1"/>
  <c r="F55" i="1"/>
  <c r="D55" i="1"/>
  <c r="I56" i="1"/>
  <c r="H56" i="1"/>
  <c r="B96" i="1"/>
  <c r="H40" i="1" l="1"/>
  <c r="I38" i="1"/>
  <c r="H38" i="1"/>
  <c r="H39" i="1"/>
  <c r="H36" i="1"/>
  <c r="H26" i="1"/>
  <c r="F52" i="1" l="1"/>
  <c r="H25" i="1" l="1"/>
  <c r="D52" i="1" l="1"/>
  <c r="I53" i="1"/>
  <c r="H53" i="1"/>
  <c r="I22" i="1"/>
  <c r="H37" i="1"/>
  <c r="D112" i="1"/>
  <c r="I10" i="1"/>
  <c r="I13" i="1"/>
  <c r="I15" i="1"/>
  <c r="I17" i="1"/>
  <c r="I18" i="1"/>
  <c r="I24" i="1"/>
  <c r="I26" i="1"/>
  <c r="I27" i="1"/>
  <c r="I28" i="1"/>
  <c r="I29" i="1"/>
  <c r="I30" i="1"/>
  <c r="I34" i="1"/>
  <c r="I36" i="1"/>
  <c r="I37" i="1"/>
  <c r="I41" i="1"/>
  <c r="I44" i="1"/>
  <c r="I45" i="1"/>
  <c r="I46" i="1"/>
  <c r="I47" i="1"/>
  <c r="I48" i="1"/>
  <c r="I49" i="1"/>
  <c r="I51" i="1"/>
  <c r="I54" i="1"/>
  <c r="I57" i="1"/>
  <c r="I58" i="1"/>
  <c r="I59" i="1"/>
  <c r="I61" i="1"/>
  <c r="I62" i="1"/>
  <c r="I63" i="1"/>
  <c r="I65" i="1"/>
  <c r="I66" i="1"/>
  <c r="I67" i="1"/>
  <c r="I68" i="1"/>
  <c r="I69" i="1"/>
  <c r="I70" i="1"/>
  <c r="I72" i="1"/>
  <c r="I74" i="1"/>
  <c r="I75" i="1"/>
  <c r="I76" i="1"/>
  <c r="I77" i="1"/>
  <c r="I79" i="1"/>
  <c r="I80" i="1"/>
  <c r="I82" i="1"/>
  <c r="I84" i="1"/>
  <c r="I86" i="1"/>
  <c r="I87" i="1"/>
  <c r="I89" i="1"/>
  <c r="I90" i="1"/>
  <c r="I91" i="1"/>
  <c r="I92" i="1"/>
  <c r="I93" i="1"/>
  <c r="I94" i="1"/>
  <c r="I95" i="1"/>
  <c r="I97" i="1"/>
  <c r="I98" i="1"/>
  <c r="I99" i="1"/>
  <c r="I100" i="1"/>
  <c r="I101" i="1"/>
  <c r="H10" i="1"/>
  <c r="H13" i="1"/>
  <c r="H15" i="1"/>
  <c r="H16" i="1"/>
  <c r="H18" i="1"/>
  <c r="H22" i="1"/>
  <c r="H24" i="1"/>
  <c r="H27" i="1"/>
  <c r="H28" i="1"/>
  <c r="H29" i="1"/>
  <c r="H30" i="1"/>
  <c r="H34" i="1"/>
  <c r="H41" i="1"/>
  <c r="F33" i="1"/>
  <c r="F32" i="1" s="1"/>
  <c r="D33" i="1"/>
  <c r="D25" i="1"/>
  <c r="I25" i="1" s="1"/>
  <c r="F19" i="1"/>
  <c r="D19" i="1"/>
  <c r="F9" i="1"/>
  <c r="D9" i="1"/>
  <c r="F14" i="1"/>
  <c r="D14" i="1"/>
  <c r="F12" i="1"/>
  <c r="F11" i="1" s="1"/>
  <c r="D12" i="1"/>
  <c r="D11" i="1" s="1"/>
  <c r="F8" i="1" l="1"/>
  <c r="I14" i="1"/>
  <c r="F31" i="1"/>
  <c r="I33" i="1"/>
  <c r="I11" i="1"/>
  <c r="D32" i="1"/>
  <c r="I32" i="1" s="1"/>
  <c r="D8" i="1"/>
  <c r="I9" i="1"/>
  <c r="H11" i="1"/>
  <c r="H14" i="1"/>
  <c r="H33" i="1"/>
  <c r="I12" i="1"/>
  <c r="H12" i="1"/>
  <c r="H9" i="1"/>
  <c r="F96" i="1"/>
  <c r="H44" i="1"/>
  <c r="H46" i="1"/>
  <c r="H48" i="1"/>
  <c r="H51" i="1"/>
  <c r="D96" i="1"/>
  <c r="H57" i="1"/>
  <c r="H58" i="1"/>
  <c r="H59" i="1"/>
  <c r="H61" i="1"/>
  <c r="H62" i="1"/>
  <c r="H63" i="1"/>
  <c r="H65" i="1"/>
  <c r="H66" i="1"/>
  <c r="H67" i="1"/>
  <c r="H68" i="1"/>
  <c r="H69" i="1"/>
  <c r="H70" i="1"/>
  <c r="H72" i="1"/>
  <c r="H74" i="1"/>
  <c r="H75" i="1"/>
  <c r="H76" i="1"/>
  <c r="H77" i="1"/>
  <c r="H79" i="1"/>
  <c r="H80" i="1"/>
  <c r="H82" i="1"/>
  <c r="H84" i="1"/>
  <c r="H86" i="1"/>
  <c r="H87" i="1"/>
  <c r="H89" i="1"/>
  <c r="H90" i="1"/>
  <c r="H91" i="1"/>
  <c r="H92" i="1"/>
  <c r="H93" i="1"/>
  <c r="H94" i="1"/>
  <c r="H95" i="1"/>
  <c r="H97" i="1"/>
  <c r="H98" i="1"/>
  <c r="H99" i="1"/>
  <c r="H100" i="1"/>
  <c r="H101" i="1"/>
  <c r="H49" i="1"/>
  <c r="H54" i="1"/>
  <c r="H47" i="1"/>
  <c r="H45" i="1"/>
  <c r="F85" i="1"/>
  <c r="D85" i="1"/>
  <c r="F83" i="1"/>
  <c r="D83" i="1"/>
  <c r="F81" i="1"/>
  <c r="D81" i="1"/>
  <c r="F78" i="1"/>
  <c r="D78" i="1"/>
  <c r="F73" i="1"/>
  <c r="D73" i="1"/>
  <c r="F71" i="1"/>
  <c r="D71" i="1"/>
  <c r="F64" i="1"/>
  <c r="D64" i="1"/>
  <c r="F60" i="1"/>
  <c r="D60" i="1"/>
  <c r="I52" i="1"/>
  <c r="F50" i="1"/>
  <c r="F43" i="1"/>
  <c r="D50" i="1"/>
  <c r="D43" i="1"/>
  <c r="D88" i="1" l="1"/>
  <c r="H8" i="1"/>
  <c r="I50" i="1"/>
  <c r="I71" i="1"/>
  <c r="I83" i="1"/>
  <c r="F42" i="1"/>
  <c r="I96" i="1"/>
  <c r="I8" i="1"/>
  <c r="I60" i="1"/>
  <c r="I78" i="1"/>
  <c r="I43" i="1"/>
  <c r="I55" i="1"/>
  <c r="I64" i="1"/>
  <c r="I73" i="1"/>
  <c r="I81" i="1"/>
  <c r="I85" i="1"/>
  <c r="D31" i="1"/>
  <c r="I31" i="1" s="1"/>
  <c r="H32" i="1"/>
  <c r="H31" i="1"/>
  <c r="H96" i="1"/>
  <c r="B85" i="1"/>
  <c r="H85" i="1" s="1"/>
  <c r="B83" i="1"/>
  <c r="H83" i="1" s="1"/>
  <c r="B81" i="1"/>
  <c r="H81" i="1" s="1"/>
  <c r="B78" i="1"/>
  <c r="H78" i="1" s="1"/>
  <c r="B73" i="1"/>
  <c r="H73" i="1" s="1"/>
  <c r="B71" i="1"/>
  <c r="H71" i="1" s="1"/>
  <c r="B64" i="1"/>
  <c r="H64" i="1" s="1"/>
  <c r="B60" i="1"/>
  <c r="H60" i="1" s="1"/>
  <c r="B55" i="1"/>
  <c r="H55" i="1" s="1"/>
  <c r="B52" i="1"/>
  <c r="H52" i="1" s="1"/>
  <c r="B50" i="1"/>
  <c r="H50" i="1" s="1"/>
  <c r="H43" i="1"/>
  <c r="F88" i="1"/>
  <c r="E53" i="1" l="1"/>
  <c r="E56" i="1"/>
  <c r="G53" i="1"/>
  <c r="G56" i="1"/>
  <c r="I88" i="1"/>
  <c r="D42" i="1"/>
  <c r="E31" i="1" s="1"/>
  <c r="G40" i="1"/>
  <c r="G36" i="1"/>
  <c r="G28" i="1"/>
  <c r="G24" i="1"/>
  <c r="G20" i="1"/>
  <c r="G16" i="1"/>
  <c r="G38" i="1"/>
  <c r="G30" i="1"/>
  <c r="G22" i="1"/>
  <c r="G29" i="1"/>
  <c r="G17" i="1"/>
  <c r="G39" i="1"/>
  <c r="G35" i="1"/>
  <c r="G27" i="1"/>
  <c r="G23" i="1"/>
  <c r="G15" i="1"/>
  <c r="G34" i="1"/>
  <c r="G26" i="1"/>
  <c r="G18" i="1"/>
  <c r="G10" i="1"/>
  <c r="G41" i="1"/>
  <c r="G37" i="1"/>
  <c r="G33" i="1"/>
  <c r="G25" i="1"/>
  <c r="G21" i="1"/>
  <c r="G13" i="1"/>
  <c r="G11" i="1"/>
  <c r="G12" i="1"/>
  <c r="G32" i="1"/>
  <c r="G19" i="1"/>
  <c r="G9" i="1"/>
  <c r="G8" i="1"/>
  <c r="G14" i="1"/>
  <c r="G31" i="1"/>
  <c r="C41" i="1"/>
  <c r="G81" i="1"/>
  <c r="G64" i="1"/>
  <c r="G45" i="1"/>
  <c r="E43" i="1"/>
  <c r="G79" i="1"/>
  <c r="G85" i="1"/>
  <c r="G76" i="1"/>
  <c r="G84" i="1"/>
  <c r="G75" i="1"/>
  <c r="G44" i="1"/>
  <c r="G60" i="1"/>
  <c r="G58" i="1"/>
  <c r="G87" i="1"/>
  <c r="G80" i="1"/>
  <c r="G68" i="1"/>
  <c r="G50" i="1"/>
  <c r="F102" i="1"/>
  <c r="F112" i="1" s="1"/>
  <c r="G83" i="1"/>
  <c r="G77" i="1"/>
  <c r="G66" i="1"/>
  <c r="G55" i="1"/>
  <c r="G86" i="1"/>
  <c r="G82" i="1"/>
  <c r="G78" i="1"/>
  <c r="G70" i="1"/>
  <c r="G62" i="1"/>
  <c r="G52" i="1"/>
  <c r="G48" i="1"/>
  <c r="G46" i="1"/>
  <c r="E70" i="1"/>
  <c r="E80" i="1"/>
  <c r="E82" i="1"/>
  <c r="E67" i="1"/>
  <c r="E61" i="1"/>
  <c r="E55" i="1"/>
  <c r="E74" i="1"/>
  <c r="G74" i="1" s="1"/>
  <c r="E92" i="1"/>
  <c r="G92" i="1" s="1"/>
  <c r="E73" i="1"/>
  <c r="G73" i="1" s="1"/>
  <c r="E68" i="1"/>
  <c r="E64" i="1"/>
  <c r="E51" i="1"/>
  <c r="E84" i="1"/>
  <c r="E76" i="1"/>
  <c r="E72" i="1"/>
  <c r="G72" i="1" s="1"/>
  <c r="E69" i="1"/>
  <c r="E63" i="1"/>
  <c r="E54" i="1"/>
  <c r="E45" i="1"/>
  <c r="E99" i="1"/>
  <c r="G99" i="1" s="1"/>
  <c r="E86" i="1"/>
  <c r="E78" i="1"/>
  <c r="E71" i="1"/>
  <c r="E66" i="1"/>
  <c r="E58" i="1"/>
  <c r="E48" i="1"/>
  <c r="E96" i="1"/>
  <c r="G96" i="1" s="1"/>
  <c r="E46" i="1"/>
  <c r="E98" i="1"/>
  <c r="G98" i="1" s="1"/>
  <c r="E95" i="1"/>
  <c r="G95" i="1" s="1"/>
  <c r="E91" i="1"/>
  <c r="G91" i="1" s="1"/>
  <c r="E65" i="1"/>
  <c r="E60" i="1"/>
  <c r="E57" i="1"/>
  <c r="E50" i="1"/>
  <c r="E47" i="1"/>
  <c r="E101" i="1"/>
  <c r="G101" i="1" s="1"/>
  <c r="E94" i="1"/>
  <c r="G94" i="1" s="1"/>
  <c r="E90" i="1"/>
  <c r="G90" i="1" s="1"/>
  <c r="E62" i="1"/>
  <c r="E59" i="1"/>
  <c r="E52" i="1"/>
  <c r="E49" i="1"/>
  <c r="E44" i="1"/>
  <c r="E100" i="1"/>
  <c r="G100" i="1" s="1"/>
  <c r="E97" i="1"/>
  <c r="G97" i="1" s="1"/>
  <c r="E93" i="1"/>
  <c r="G93" i="1" s="1"/>
  <c r="E89" i="1"/>
  <c r="G89" i="1" s="1"/>
  <c r="B88" i="1"/>
  <c r="G43" i="1"/>
  <c r="E87" i="1"/>
  <c r="E85" i="1"/>
  <c r="E83" i="1"/>
  <c r="E81" i="1"/>
  <c r="E79" i="1"/>
  <c r="E77" i="1"/>
  <c r="E75" i="1"/>
  <c r="G71" i="1"/>
  <c r="G69" i="1"/>
  <c r="G67" i="1"/>
  <c r="G65" i="1"/>
  <c r="G63" i="1"/>
  <c r="G61" i="1"/>
  <c r="G59" i="1"/>
  <c r="G57" i="1"/>
  <c r="G54" i="1"/>
  <c r="G51" i="1"/>
  <c r="G49" i="1"/>
  <c r="G47" i="1"/>
  <c r="C53" i="1" l="1"/>
  <c r="C56" i="1"/>
  <c r="D102" i="1"/>
  <c r="C36" i="1"/>
  <c r="C31" i="1"/>
  <c r="C13" i="1"/>
  <c r="C12" i="1"/>
  <c r="C14" i="1"/>
  <c r="C35" i="1"/>
  <c r="C29" i="1"/>
  <c r="C9" i="1"/>
  <c r="C27" i="1"/>
  <c r="C37" i="1"/>
  <c r="C28" i="1"/>
  <c r="C30" i="1"/>
  <c r="C11" i="1"/>
  <c r="I42" i="1"/>
  <c r="C21" i="1"/>
  <c r="C20" i="1"/>
  <c r="C15" i="1"/>
  <c r="C34" i="1"/>
  <c r="G42" i="1"/>
  <c r="E39" i="1"/>
  <c r="E35" i="1"/>
  <c r="E27" i="1"/>
  <c r="E23" i="1"/>
  <c r="E15" i="1"/>
  <c r="E30" i="1"/>
  <c r="E22" i="1"/>
  <c r="E41" i="1"/>
  <c r="E17" i="1"/>
  <c r="E9" i="1"/>
  <c r="E40" i="1"/>
  <c r="E24" i="1"/>
  <c r="E16" i="1"/>
  <c r="E38" i="1"/>
  <c r="E34" i="1"/>
  <c r="E26" i="1"/>
  <c r="E18" i="1"/>
  <c r="E10" i="1"/>
  <c r="E37" i="1"/>
  <c r="E29" i="1"/>
  <c r="E21" i="1"/>
  <c r="E13" i="1"/>
  <c r="E36" i="1"/>
  <c r="E28" i="1"/>
  <c r="E20" i="1"/>
  <c r="E25" i="1"/>
  <c r="E19" i="1"/>
  <c r="E14" i="1"/>
  <c r="E12" i="1"/>
  <c r="E11" i="1"/>
  <c r="E33" i="1"/>
  <c r="E32" i="1"/>
  <c r="E8" i="1"/>
  <c r="E42" i="1" s="1"/>
  <c r="C33" i="1"/>
  <c r="C25" i="1"/>
  <c r="C17" i="1"/>
  <c r="C40" i="1"/>
  <c r="C32" i="1"/>
  <c r="C24" i="1"/>
  <c r="C16" i="1"/>
  <c r="H42" i="1"/>
  <c r="C39" i="1"/>
  <c r="C23" i="1"/>
  <c r="C38" i="1"/>
  <c r="C22" i="1"/>
  <c r="C8" i="1"/>
  <c r="C19" i="1"/>
  <c r="C18" i="1"/>
  <c r="C26" i="1"/>
  <c r="C10" i="1"/>
  <c r="H88" i="1"/>
  <c r="C101" i="1"/>
  <c r="C90" i="1"/>
  <c r="C57" i="1"/>
  <c r="C89" i="1"/>
  <c r="C91" i="1"/>
  <c r="C43" i="1"/>
  <c r="C58" i="1"/>
  <c r="C54" i="1"/>
  <c r="C73" i="1"/>
  <c r="C50" i="1"/>
  <c r="C64" i="1"/>
  <c r="C76" i="1"/>
  <c r="C77" i="1"/>
  <c r="C94" i="1"/>
  <c r="C61" i="1"/>
  <c r="C84" i="1"/>
  <c r="C86" i="1"/>
  <c r="C99" i="1"/>
  <c r="C49" i="1"/>
  <c r="C68" i="1"/>
  <c r="C92" i="1"/>
  <c r="C44" i="1"/>
  <c r="C46" i="1"/>
  <c r="C70" i="1"/>
  <c r="C93" i="1"/>
  <c r="C45" i="1"/>
  <c r="C60" i="1"/>
  <c r="C82" i="1"/>
  <c r="C55" i="1"/>
  <c r="C85" i="1"/>
  <c r="C69" i="1"/>
  <c r="C51" i="1"/>
  <c r="C72" i="1"/>
  <c r="C74" i="1"/>
  <c r="C97" i="1"/>
  <c r="C62" i="1"/>
  <c r="C52" i="1"/>
  <c r="C75" i="1"/>
  <c r="C98" i="1"/>
  <c r="C63" i="1"/>
  <c r="C66" i="1"/>
  <c r="C87" i="1"/>
  <c r="C78" i="1"/>
  <c r="C81" i="1"/>
  <c r="C65" i="1"/>
  <c r="C47" i="1"/>
  <c r="C96" i="1"/>
  <c r="C79" i="1"/>
  <c r="B102" i="1"/>
  <c r="C83" i="1"/>
  <c r="C59" i="1"/>
  <c r="C80" i="1"/>
  <c r="C67" i="1"/>
  <c r="C48" i="1"/>
  <c r="C71" i="1"/>
  <c r="C95" i="1"/>
  <c r="C100" i="1"/>
  <c r="C42" i="1" l="1"/>
  <c r="C88" i="1"/>
</calcChain>
</file>

<file path=xl/sharedStrings.xml><?xml version="1.0" encoding="utf-8"?>
<sst xmlns="http://schemas.openxmlformats.org/spreadsheetml/2006/main" count="119" uniqueCount="117">
  <si>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</si>
  <si>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</si>
  <si>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</si>
  <si>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</si>
  <si>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</si>
  <si>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</si>
  <si>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</si>
  <si>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</si>
  <si>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</si>
  <si>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</si>
  <si>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</si>
  <si>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</si>
  <si>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</si>
  <si>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</si>
  <si>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</si>
  <si>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</si>
  <si>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</si>
  <si>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</si>
  <si>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</si>
  <si>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</si>
  <si>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</si>
  <si>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</si>
  <si>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</si>
  <si>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</si>
  <si>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</si>
  <si>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</si>
  <si>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</si>
  <si>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</si>
  <si>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</si>
  <si>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</si>
  <si>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</si>
  <si>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</si>
  <si>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</si>
  <si>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</si>
  <si>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</si>
  <si>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</si>
  <si>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</si>
  <si>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</si>
  <si>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</si>
  <si>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</si>
  <si>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</si>
  <si>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</si>
  <si>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</si>
  <si>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</si>
  <si>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</si>
  <si>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</si>
  <si>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</si>
  <si>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</si>
  <si>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</si>
  <si>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</si>
  <si>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</si>
  <si>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</si>
  <si>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</si>
  <si>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</si>
  <si>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</si>
  <si>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</si>
  <si>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</si>
  <si>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</si>
  <si>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</si>
  <si>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</si>
  <si>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</si>
  <si>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</si>
  <si>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</si>
  <si>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</si>
  <si>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</si>
  <si>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</si>
  <si>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</si>
  <si>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</si>
  <si>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</si>
  <si>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</si>
  <si>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</si>
  <si>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</si>
  <si>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</si>
  <si>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</si>
  <si>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</si>
  <si>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</si>
  <si>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</si>
  <si>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</si>
  <si>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</si>
  <si>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</si>
  <si>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</si>
  <si>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</si>
  <si>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</si>
  <si>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</si>
  <si>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</si>
  <si>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</si>
  <si>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</si>
  <si>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</si>
  <si>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</si>
  <si>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</si>
  <si>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</si>
  <si>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</si>
  <si>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</si>
  <si>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</si>
  <si>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</si>
  <si>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</si>
  <si>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</si>
  <si>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</si>
  <si>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</si>
  <si>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</si>
  <si>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</si>
  <si>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</si>
  <si>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</si>
  <si>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</si>
  <si>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</si>
  <si>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</si>
  <si>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</si>
  <si>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</si>
  <si>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</si>
  <si>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</si>
  <si>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</si>
  <si>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Гражданская оборона</t>
  </si>
  <si>
    <t>Общеэкономические вопросы</t>
  </si>
  <si>
    <t>Информация об исполнении бюджета Пряжинского национального муниципального района за январь-июль 2025 года</t>
  </si>
  <si>
    <t>Факт на 01.08.2024 (отчетный) год</t>
  </si>
  <si>
    <t>План на 2025 год по состоянию на 01.08.2025 (текущий) год</t>
  </si>
  <si>
    <t>Факт на 01.08.2025 (текущий)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</si>
</sst>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5" fontId="3" fillId="2" borderId="1" xfId="0" applyNumberFormat="1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4"/>
  <sheetViews>
    <sheetView tabSelected="1" workbookViewId="0">
      <selection activeCell="F112" sqref="F112"/>
    </sheetView>
  </sheetViews>
  <sheetFormatPr defaultRowHeight="14.4" x14ac:dyDescent="0.3"/>
  <cols>
    <col min="1" max="1" width="28.5546875" customWidth="1"/>
    <col min="2" max="2" width="14.33203125" customWidth="1"/>
    <col min="3" max="3" width="10.33203125" customWidth="1"/>
    <col min="4" max="4" width="24" customWidth="1"/>
    <col min="5" max="5" width="10.33203125" customWidth="1"/>
    <col min="6" max="6" width="14.33203125" customWidth="1"/>
    <col min="7" max="7" width="10.33203125" customWidth="1"/>
    <col min="8" max="8" width="16.88671875" customWidth="1"/>
    <col min="9" max="9" width="14.3320312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x14ac:dyDescent="0.3">
      <c r="A2" s="40" t="s">
        <v>113</v>
      </c>
      <c r="B2" s="40"/>
      <c r="C2" s="40"/>
      <c r="D2" s="40"/>
      <c r="E2" s="40"/>
      <c r="F2" s="40"/>
      <c r="G2" s="40"/>
      <c r="H2" s="40"/>
      <c r="I2" s="40"/>
    </row>
    <row r="3" spans="1:9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3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3">
      <c r="A5" s="2" t="s">
        <v>1</v>
      </c>
      <c r="B5" s="2" t="s">
        <v>114</v>
      </c>
      <c r="C5" s="11" t="s">
        <v>2</v>
      </c>
      <c r="D5" s="2" t="s">
        <v>115</v>
      </c>
      <c r="E5" s="2" t="s">
        <v>2</v>
      </c>
      <c r="F5" s="2" t="s">
        <v>116</v>
      </c>
      <c r="G5" s="2" t="s">
        <v>2</v>
      </c>
      <c r="H5" s="4" t="s">
        <v>3</v>
      </c>
      <c r="I5" s="4" t="s">
        <v>4</v>
      </c>
    </row>
    <row r="6" spans="1:9" ht="15" customHeight="1" x14ac:dyDescent="0.3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3">
      <c r="A7" s="41" t="s">
        <v>7</v>
      </c>
      <c r="B7" s="42"/>
      <c r="C7" s="42"/>
      <c r="D7" s="42"/>
      <c r="E7" s="42"/>
      <c r="F7" s="42"/>
      <c r="G7" s="42"/>
      <c r="H7" s="42"/>
      <c r="I7" s="43"/>
    </row>
    <row r="8" spans="1:9" ht="26.25" customHeight="1" x14ac:dyDescent="0.3">
      <c r="A8" s="3" t="s">
        <v>8</v>
      </c>
      <c r="B8" s="20">
        <f t="shared" ref="B8" si="0">B9+B11+B14+B19+B22+B23+B24+B25+B27+B28+B29+B30</f>
        <v>102988</v>
      </c>
      <c r="C8" s="15">
        <f>B8/B42*100</f>
        <v>30.335734946714815</v>
      </c>
      <c r="D8" s="15">
        <f>D9+D11+D14+D19+D22+D23+D24+D25+D27+D28+D29+D30</f>
        <v>213837</v>
      </c>
      <c r="E8" s="15">
        <f>D8/D42*100</f>
        <v>32.346174267004898</v>
      </c>
      <c r="F8" s="15">
        <f>F9+F11+F14+F19+F22+F23+F24+F25+F27+F28+F29+F30</f>
        <v>142954</v>
      </c>
      <c r="G8" s="10">
        <f>F8/F42*100</f>
        <v>33.914413281646638</v>
      </c>
      <c r="H8" s="10">
        <f>F8/B8*100-100</f>
        <v>38.806462888880247</v>
      </c>
      <c r="I8" s="10">
        <f>F8/D8*100</f>
        <v>66.851854449884726</v>
      </c>
    </row>
    <row r="9" spans="1:9" ht="26.25" customHeight="1" x14ac:dyDescent="0.3">
      <c r="A9" s="3" t="s">
        <v>9</v>
      </c>
      <c r="B9" s="20">
        <f>B10</f>
        <v>77370</v>
      </c>
      <c r="C9" s="15">
        <f>B9/B42*100</f>
        <v>22.789798936063672</v>
      </c>
      <c r="D9" s="15">
        <f>D10</f>
        <v>155821</v>
      </c>
      <c r="E9" s="15">
        <f>D9/D42*100</f>
        <v>23.57035134452396</v>
      </c>
      <c r="F9" s="15">
        <f>F10</f>
        <v>89690</v>
      </c>
      <c r="G9" s="10">
        <f>F9/F42*100</f>
        <v>21.278059566230304</v>
      </c>
      <c r="H9" s="10">
        <f t="shared" ref="H9:H42" si="1">F9/B9*100-100</f>
        <v>15.923484554736973</v>
      </c>
      <c r="I9" s="10">
        <f t="shared" ref="I9:I42" si="2">F9/D9*100</f>
        <v>57.559635735876427</v>
      </c>
    </row>
    <row r="10" spans="1:9" ht="26.25" customHeight="1" x14ac:dyDescent="0.3">
      <c r="A10" s="3" t="s">
        <v>10</v>
      </c>
      <c r="B10" s="20">
        <v>77370</v>
      </c>
      <c r="C10" s="15">
        <f>B10/B42*100</f>
        <v>22.789798936063672</v>
      </c>
      <c r="D10" s="15">
        <v>155821</v>
      </c>
      <c r="E10" s="15">
        <f>D10/D42*100</f>
        <v>23.57035134452396</v>
      </c>
      <c r="F10" s="15">
        <v>89690</v>
      </c>
      <c r="G10" s="10">
        <f>F10/F42*100</f>
        <v>21.278059566230304</v>
      </c>
      <c r="H10" s="10">
        <f t="shared" si="1"/>
        <v>15.923484554736973</v>
      </c>
      <c r="I10" s="10">
        <f t="shared" si="2"/>
        <v>57.559635735876427</v>
      </c>
    </row>
    <row r="11" spans="1:9" ht="64.5" customHeight="1" x14ac:dyDescent="0.3">
      <c r="A11" s="3" t="s">
        <v>11</v>
      </c>
      <c r="B11" s="20">
        <f>B12</f>
        <v>1994</v>
      </c>
      <c r="C11" s="15">
        <f>B11/B42*100</f>
        <v>0.58734469534071299</v>
      </c>
      <c r="D11" s="15">
        <f>D12</f>
        <v>3758</v>
      </c>
      <c r="E11" s="15">
        <f>D11/D42*100</f>
        <v>0.56845598701536404</v>
      </c>
      <c r="F11" s="15">
        <f>F12</f>
        <v>2053</v>
      </c>
      <c r="G11" s="10">
        <f>F11/F42*100</f>
        <v>0.48705381078683035</v>
      </c>
      <c r="H11" s="10">
        <f t="shared" si="1"/>
        <v>2.9588766298896729</v>
      </c>
      <c r="I11" s="10">
        <f t="shared" si="2"/>
        <v>54.630122405534863</v>
      </c>
    </row>
    <row r="12" spans="1:9" ht="26.25" customHeight="1" x14ac:dyDescent="0.3">
      <c r="A12" s="3" t="s">
        <v>12</v>
      </c>
      <c r="B12" s="20">
        <f>B13</f>
        <v>1994</v>
      </c>
      <c r="C12" s="15">
        <f>B12/B42*100</f>
        <v>0.58734469534071299</v>
      </c>
      <c r="D12" s="15">
        <f>D13</f>
        <v>3758</v>
      </c>
      <c r="E12" s="15">
        <f>D12/D42*100</f>
        <v>0.56845598701536404</v>
      </c>
      <c r="F12" s="15">
        <f>F13</f>
        <v>2053</v>
      </c>
      <c r="G12" s="10">
        <f>F12/F42*100</f>
        <v>0.48705381078683035</v>
      </c>
      <c r="H12" s="10">
        <f t="shared" si="1"/>
        <v>2.9588766298896729</v>
      </c>
      <c r="I12" s="10">
        <f t="shared" si="2"/>
        <v>54.630122405534863</v>
      </c>
    </row>
    <row r="13" spans="1:9" ht="26.25" customHeight="1" x14ac:dyDescent="0.3">
      <c r="A13" s="3" t="s">
        <v>13</v>
      </c>
      <c r="B13" s="20">
        <v>1994</v>
      </c>
      <c r="C13" s="15">
        <f>B13/B42*100</f>
        <v>0.58734469534071299</v>
      </c>
      <c r="D13" s="15">
        <v>3758</v>
      </c>
      <c r="E13" s="15">
        <f>D13/D42*100</f>
        <v>0.56845598701536404</v>
      </c>
      <c r="F13" s="15">
        <v>2053</v>
      </c>
      <c r="G13" s="10">
        <f>F13/F42*100</f>
        <v>0.48705381078683035</v>
      </c>
      <c r="H13" s="10">
        <f t="shared" si="1"/>
        <v>2.9588766298896729</v>
      </c>
      <c r="I13" s="10">
        <f t="shared" si="2"/>
        <v>54.630122405534863</v>
      </c>
    </row>
    <row r="14" spans="1:9" ht="26.25" customHeight="1" x14ac:dyDescent="0.3">
      <c r="A14" s="3" t="s">
        <v>14</v>
      </c>
      <c r="B14" s="20">
        <f>B15+B16+B17+B18</f>
        <v>3156</v>
      </c>
      <c r="C14" s="15">
        <f>B14/B42*100</f>
        <v>0.92961878560445832</v>
      </c>
      <c r="D14" s="15">
        <f>D15+D16+D17+D18</f>
        <v>4500</v>
      </c>
      <c r="E14" s="15">
        <f>D14/D42*100</f>
        <v>0.68069503501041462</v>
      </c>
      <c r="F14" s="15">
        <f>F15+F16+F17+F18</f>
        <v>4534</v>
      </c>
      <c r="G14" s="10">
        <f>F14/F42*100</f>
        <v>1.0756463605004816</v>
      </c>
      <c r="H14" s="10">
        <f t="shared" si="1"/>
        <v>43.662864385297837</v>
      </c>
      <c r="I14" s="10">
        <f t="shared" si="2"/>
        <v>100.75555555555556</v>
      </c>
    </row>
    <row r="15" spans="1:9" ht="39" customHeight="1" x14ac:dyDescent="0.3">
      <c r="A15" s="3" t="s">
        <v>15</v>
      </c>
      <c r="B15" s="20">
        <v>1769</v>
      </c>
      <c r="C15" s="15">
        <f>B15/B42*100</f>
        <v>0.52106959180427348</v>
      </c>
      <c r="D15" s="15">
        <v>2257</v>
      </c>
      <c r="E15" s="15">
        <f>D15/D42*100</f>
        <v>0.34140637644855681</v>
      </c>
      <c r="F15" s="15">
        <v>1920</v>
      </c>
      <c r="G15" s="10">
        <f>F15/F42*100</f>
        <v>0.45550088490536494</v>
      </c>
      <c r="H15" s="10">
        <f t="shared" si="1"/>
        <v>8.5358959864330046</v>
      </c>
      <c r="I15" s="10">
        <f t="shared" si="2"/>
        <v>85.068675232609664</v>
      </c>
    </row>
    <row r="16" spans="1:9" ht="39" customHeight="1" x14ac:dyDescent="0.3">
      <c r="A16" s="3" t="s">
        <v>103</v>
      </c>
      <c r="B16" s="20">
        <v>12</v>
      </c>
      <c r="C16" s="15">
        <f>B16/B42*100</f>
        <v>3.5346721886101076E-3</v>
      </c>
      <c r="D16" s="15">
        <v>0</v>
      </c>
      <c r="E16" s="15">
        <f>D16/D42*100</f>
        <v>0</v>
      </c>
      <c r="F16" s="15">
        <v>0</v>
      </c>
      <c r="G16" s="10">
        <f>F16/F42*100</f>
        <v>0</v>
      </c>
      <c r="H16" s="10">
        <f t="shared" si="1"/>
        <v>-100</v>
      </c>
      <c r="I16" s="10"/>
    </row>
    <row r="17" spans="1:9" ht="39" customHeight="1" x14ac:dyDescent="0.3">
      <c r="A17" s="3" t="s">
        <v>104</v>
      </c>
      <c r="B17" s="20">
        <v>492</v>
      </c>
      <c r="C17" s="15">
        <f>B17/B42*100</f>
        <v>0.14492155973301443</v>
      </c>
      <c r="D17" s="15">
        <v>1183</v>
      </c>
      <c r="E17" s="15">
        <f>D17/D42*100</f>
        <v>0.17894716142607123</v>
      </c>
      <c r="F17" s="15">
        <v>1399</v>
      </c>
      <c r="G17" s="10">
        <f>F17/F42*100</f>
        <v>0.33189882186594039</v>
      </c>
      <c r="H17" s="10"/>
      <c r="I17" s="10">
        <f t="shared" si="2"/>
        <v>118.25866441251056</v>
      </c>
    </row>
    <row r="18" spans="1:9" ht="38.25" customHeight="1" x14ac:dyDescent="0.3">
      <c r="A18" s="3" t="s">
        <v>105</v>
      </c>
      <c r="B18" s="20">
        <v>883</v>
      </c>
      <c r="C18" s="15">
        <f>B18/B42*100</f>
        <v>0.26009296187856046</v>
      </c>
      <c r="D18" s="15">
        <v>1060</v>
      </c>
      <c r="E18" s="15">
        <f>D18/D42*100</f>
        <v>0.16034149713578655</v>
      </c>
      <c r="F18" s="15">
        <v>1215</v>
      </c>
      <c r="G18" s="10">
        <f>F18/F42*100</f>
        <v>0.28824665372917624</v>
      </c>
      <c r="H18" s="10">
        <f t="shared" si="1"/>
        <v>37.599093997734997</v>
      </c>
      <c r="I18" s="10">
        <f t="shared" si="2"/>
        <v>114.62264150943395</v>
      </c>
    </row>
    <row r="19" spans="1:9" ht="15" customHeight="1" x14ac:dyDescent="0.3">
      <c r="A19" s="3" t="s">
        <v>16</v>
      </c>
      <c r="B19" s="20">
        <f>B20+B21</f>
        <v>0</v>
      </c>
      <c r="C19" s="15">
        <f>B19/B42*100</f>
        <v>0</v>
      </c>
      <c r="D19" s="15">
        <f>D20+D21</f>
        <v>0</v>
      </c>
      <c r="E19" s="15">
        <f>D19/D42*100</f>
        <v>0</v>
      </c>
      <c r="F19" s="15">
        <f>F20+F21</f>
        <v>0</v>
      </c>
      <c r="G19" s="10">
        <f>F19/F42*100</f>
        <v>0</v>
      </c>
      <c r="H19" s="10"/>
      <c r="I19" s="10"/>
    </row>
    <row r="20" spans="1:9" ht="26.25" customHeight="1" x14ac:dyDescent="0.3">
      <c r="A20" s="3" t="s">
        <v>106</v>
      </c>
      <c r="B20" s="20">
        <v>0</v>
      </c>
      <c r="C20" s="15">
        <f>B20/B42*100</f>
        <v>0</v>
      </c>
      <c r="D20" s="15">
        <v>0</v>
      </c>
      <c r="E20" s="15">
        <f>D20/D42*100</f>
        <v>0</v>
      </c>
      <c r="F20" s="15">
        <v>0</v>
      </c>
      <c r="G20" s="10">
        <f>F20/F42*100</f>
        <v>0</v>
      </c>
      <c r="H20" s="10"/>
      <c r="I20" s="10"/>
    </row>
    <row r="21" spans="1:9" ht="15" customHeight="1" x14ac:dyDescent="0.3">
      <c r="A21" s="3" t="s">
        <v>107</v>
      </c>
      <c r="B21" s="20">
        <v>0</v>
      </c>
      <c r="C21" s="15">
        <f>B21/B42*100</f>
        <v>0</v>
      </c>
      <c r="D21" s="15">
        <v>0</v>
      </c>
      <c r="E21" s="15">
        <f>D21/D42*100</f>
        <v>0</v>
      </c>
      <c r="F21" s="15">
        <v>0</v>
      </c>
      <c r="G21" s="10">
        <f>F21/F42*100</f>
        <v>0</v>
      </c>
      <c r="H21" s="10"/>
      <c r="I21" s="10"/>
    </row>
    <row r="22" spans="1:9" ht="26.25" customHeight="1" x14ac:dyDescent="0.3">
      <c r="A22" s="3" t="s">
        <v>17</v>
      </c>
      <c r="B22" s="20">
        <v>1746</v>
      </c>
      <c r="C22" s="15">
        <f>B22/B42*100</f>
        <v>0.51429480344277068</v>
      </c>
      <c r="D22" s="15">
        <v>4340</v>
      </c>
      <c r="E22" s="15">
        <f>D22/D42*100</f>
        <v>0.65649254487671105</v>
      </c>
      <c r="F22" s="15">
        <v>4123</v>
      </c>
      <c r="G22" s="10">
        <f>F22/F42*100</f>
        <v>0.97814070232542694</v>
      </c>
      <c r="H22" s="10">
        <f t="shared" si="1"/>
        <v>136.13974799541811</v>
      </c>
      <c r="I22" s="10">
        <f t="shared" si="2"/>
        <v>95</v>
      </c>
    </row>
    <row r="23" spans="1:9" ht="64.5" customHeight="1" x14ac:dyDescent="0.3">
      <c r="A23" s="3" t="s">
        <v>18</v>
      </c>
      <c r="B23" s="20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76.5" customHeight="1" x14ac:dyDescent="0.3">
      <c r="A24" s="3" t="s">
        <v>19</v>
      </c>
      <c r="B24" s="20">
        <v>6974</v>
      </c>
      <c r="C24" s="15">
        <f>B24/B42*100</f>
        <v>2.0542336536139079</v>
      </c>
      <c r="D24" s="15">
        <v>16621</v>
      </c>
      <c r="E24" s="15">
        <f>D24/D42*100</f>
        <v>2.5141849282018005</v>
      </c>
      <c r="F24" s="15">
        <v>13998</v>
      </c>
      <c r="G24" s="10">
        <f>F24/F42*100</f>
        <v>3.3208861390131768</v>
      </c>
      <c r="H24" s="10">
        <f t="shared" si="1"/>
        <v>100.7169486664755</v>
      </c>
      <c r="I24" s="10">
        <f t="shared" si="2"/>
        <v>84.218759400758074</v>
      </c>
    </row>
    <row r="25" spans="1:9" ht="50.25" customHeight="1" x14ac:dyDescent="0.3">
      <c r="A25" s="3" t="s">
        <v>20</v>
      </c>
      <c r="B25" s="20">
        <f>B26</f>
        <v>273</v>
      </c>
      <c r="C25" s="15">
        <f>B25/B42*100</f>
        <v>8.0413792290879957E-2</v>
      </c>
      <c r="D25" s="15">
        <f>D26</f>
        <v>360</v>
      </c>
      <c r="E25" s="15">
        <f>D25/D42*100</f>
        <v>5.4455602800833176E-2</v>
      </c>
      <c r="F25" s="15">
        <f>F26</f>
        <v>415</v>
      </c>
      <c r="G25" s="10">
        <f>F25/F42*100</f>
        <v>9.8454618351940859E-2</v>
      </c>
      <c r="H25" s="10">
        <f t="shared" si="1"/>
        <v>52.014652014652</v>
      </c>
      <c r="I25" s="10">
        <f t="shared" si="2"/>
        <v>115.27777777777777</v>
      </c>
    </row>
    <row r="26" spans="1:9" ht="39" customHeight="1" x14ac:dyDescent="0.3">
      <c r="A26" s="3" t="s">
        <v>21</v>
      </c>
      <c r="B26" s="20">
        <v>273</v>
      </c>
      <c r="C26" s="15">
        <f>B26/B42*100</f>
        <v>8.0413792290879957E-2</v>
      </c>
      <c r="D26" s="15">
        <v>360</v>
      </c>
      <c r="E26" s="15">
        <f>D26/D42*100</f>
        <v>5.4455602800833176E-2</v>
      </c>
      <c r="F26" s="15">
        <v>415</v>
      </c>
      <c r="G26" s="10">
        <f>F26/F42*100</f>
        <v>9.8454618351940859E-2</v>
      </c>
      <c r="H26" s="10">
        <f t="shared" si="1"/>
        <v>52.014652014652</v>
      </c>
      <c r="I26" s="10">
        <f t="shared" si="2"/>
        <v>115.27777777777777</v>
      </c>
    </row>
    <row r="27" spans="1:9" ht="51.75" customHeight="1" x14ac:dyDescent="0.3">
      <c r="A27" s="3" t="s">
        <v>22</v>
      </c>
      <c r="B27" s="20">
        <v>7233</v>
      </c>
      <c r="C27" s="15">
        <f>B27/B42*100</f>
        <v>2.1305236616847427</v>
      </c>
      <c r="D27" s="15">
        <v>12381</v>
      </c>
      <c r="E27" s="15">
        <f>D27/D42*100</f>
        <v>1.8728189396586541</v>
      </c>
      <c r="F27" s="15">
        <v>6305</v>
      </c>
      <c r="G27" s="10">
        <f>F27/F42*100</f>
        <v>1.4957984788168364</v>
      </c>
      <c r="H27" s="10">
        <f t="shared" si="1"/>
        <v>-12.830084335683665</v>
      </c>
      <c r="I27" s="10">
        <f t="shared" si="2"/>
        <v>50.924804135368703</v>
      </c>
    </row>
    <row r="28" spans="1:9" ht="39" customHeight="1" x14ac:dyDescent="0.3">
      <c r="A28" s="3" t="s">
        <v>23</v>
      </c>
      <c r="B28" s="20">
        <v>3491</v>
      </c>
      <c r="C28" s="15">
        <f>B28/B42*100</f>
        <v>1.0282950508698239</v>
      </c>
      <c r="D28" s="15">
        <v>14850</v>
      </c>
      <c r="E28" s="15">
        <f>D28/D42*100</f>
        <v>2.246293615534368</v>
      </c>
      <c r="F28" s="15">
        <v>20627</v>
      </c>
      <c r="G28" s="10">
        <f>F28/F42*100</f>
        <v>4.8935503921577927</v>
      </c>
      <c r="H28" s="10">
        <f t="shared" si="1"/>
        <v>490.86221712976226</v>
      </c>
      <c r="I28" s="10">
        <f t="shared" si="2"/>
        <v>138.9023569023569</v>
      </c>
    </row>
    <row r="29" spans="1:9" ht="26.25" customHeight="1" x14ac:dyDescent="0.3">
      <c r="A29" s="3" t="s">
        <v>24</v>
      </c>
      <c r="B29" s="20">
        <v>668</v>
      </c>
      <c r="C29" s="15">
        <f>B29/B42*100</f>
        <v>0.19676341849929599</v>
      </c>
      <c r="D29" s="15">
        <v>1050</v>
      </c>
      <c r="E29" s="15">
        <f>D29/D42*100</f>
        <v>0.15882884150243007</v>
      </c>
      <c r="F29" s="15">
        <v>346</v>
      </c>
      <c r="G29" s="10">
        <f>F29/F42*100</f>
        <v>8.2085055300654297E-2</v>
      </c>
      <c r="H29" s="10">
        <f t="shared" si="1"/>
        <v>-48.203592814371255</v>
      </c>
      <c r="I29" s="10">
        <f t="shared" si="2"/>
        <v>32.952380952380949</v>
      </c>
    </row>
    <row r="30" spans="1:9" ht="26.25" customHeight="1" x14ac:dyDescent="0.3">
      <c r="A30" s="3" t="s">
        <v>25</v>
      </c>
      <c r="B30" s="20">
        <v>83</v>
      </c>
      <c r="C30" s="15">
        <f>B30/B42*100</f>
        <v>2.4448149304553246E-2</v>
      </c>
      <c r="D30" s="15">
        <v>156</v>
      </c>
      <c r="E30" s="15">
        <f>D30/D42*100</f>
        <v>2.3597427880361038E-2</v>
      </c>
      <c r="F30" s="15">
        <v>863</v>
      </c>
      <c r="G30" s="10">
        <f>F30/F42*100</f>
        <v>0.20473815816319266</v>
      </c>
      <c r="H30" s="10">
        <f t="shared" si="1"/>
        <v>939.7590361445782</v>
      </c>
      <c r="I30" s="10">
        <f t="shared" si="2"/>
        <v>553.20512820512818</v>
      </c>
    </row>
    <row r="31" spans="1:9" ht="26.25" customHeight="1" x14ac:dyDescent="0.3">
      <c r="A31" s="3" t="s">
        <v>26</v>
      </c>
      <c r="B31" s="20">
        <f t="shared" ref="B31" si="3">B32+B39+B40+B41</f>
        <v>236506</v>
      </c>
      <c r="C31" s="15">
        <f>B31/B42*100</f>
        <v>69.664265053285177</v>
      </c>
      <c r="D31" s="15">
        <f>D32+D39+D40+D41</f>
        <v>447252</v>
      </c>
      <c r="E31" s="15">
        <f>D31/D42*100</f>
        <v>67.653825732995102</v>
      </c>
      <c r="F31" s="15">
        <f t="shared" ref="F31" si="4">F32+F39+F40+F41</f>
        <v>278560</v>
      </c>
      <c r="G31" s="10">
        <f>F31/F42*100</f>
        <v>66.085586718353369</v>
      </c>
      <c r="H31" s="10">
        <f t="shared" si="1"/>
        <v>17.781367068911578</v>
      </c>
      <c r="I31" s="10">
        <f t="shared" si="2"/>
        <v>62.282561061772782</v>
      </c>
    </row>
    <row r="32" spans="1:9" ht="64.5" customHeight="1" x14ac:dyDescent="0.3">
      <c r="A32" s="3" t="s">
        <v>27</v>
      </c>
      <c r="B32" s="20">
        <f t="shared" ref="B32" si="5">B33+B36+B37+B38</f>
        <v>237254</v>
      </c>
      <c r="C32" s="15">
        <f>B32/B42*100</f>
        <v>69.884592953041874</v>
      </c>
      <c r="D32" s="15">
        <f>D33+D36+D37+D38</f>
        <v>447283</v>
      </c>
      <c r="E32" s="15">
        <f>D32/D42*100</f>
        <v>67.658514965458508</v>
      </c>
      <c r="F32" s="15">
        <f t="shared" ref="F32" si="6">F33+F36+F37+F38</f>
        <v>278624</v>
      </c>
      <c r="G32" s="10">
        <f>F32/F42*100</f>
        <v>66.100770081183541</v>
      </c>
      <c r="H32" s="10">
        <f t="shared" si="1"/>
        <v>17.437008438213894</v>
      </c>
      <c r="I32" s="10">
        <f t="shared" si="2"/>
        <v>62.292553036891633</v>
      </c>
    </row>
    <row r="33" spans="1:9" ht="39" customHeight="1" x14ac:dyDescent="0.3">
      <c r="A33" s="3" t="s">
        <v>28</v>
      </c>
      <c r="B33" s="20">
        <f>B34+B35</f>
        <v>38365</v>
      </c>
      <c r="C33" s="15">
        <f>B33/B42*100</f>
        <v>11.300641543002232</v>
      </c>
      <c r="D33" s="15">
        <f>D34+D35</f>
        <v>72338</v>
      </c>
      <c r="E33" s="15">
        <f>D33/D42*100</f>
        <v>10.942248320574082</v>
      </c>
      <c r="F33" s="15">
        <f>F34+F35</f>
        <v>42197</v>
      </c>
      <c r="G33" s="10">
        <f>F33/F42*100</f>
        <v>10.010818146016502</v>
      </c>
      <c r="H33" s="10">
        <f t="shared" si="1"/>
        <v>9.9882705591033414</v>
      </c>
      <c r="I33" s="10">
        <f t="shared" si="2"/>
        <v>58.3331029334513</v>
      </c>
    </row>
    <row r="34" spans="1:9" ht="39" customHeight="1" x14ac:dyDescent="0.3">
      <c r="A34" s="3" t="s">
        <v>29</v>
      </c>
      <c r="B34" s="20">
        <v>38365</v>
      </c>
      <c r="C34" s="15">
        <f>B34/B42*100</f>
        <v>11.300641543002232</v>
      </c>
      <c r="D34" s="15">
        <v>72338</v>
      </c>
      <c r="E34" s="15">
        <f>D34/D42*100</f>
        <v>10.942248320574082</v>
      </c>
      <c r="F34" s="15">
        <v>42197</v>
      </c>
      <c r="G34" s="10">
        <f>F34/F42*100</f>
        <v>10.010818146016502</v>
      </c>
      <c r="H34" s="10">
        <f t="shared" si="1"/>
        <v>9.9882705591033414</v>
      </c>
      <c r="I34" s="10">
        <f t="shared" si="2"/>
        <v>58.3331029334513</v>
      </c>
    </row>
    <row r="35" spans="1:9" ht="32.25" customHeight="1" x14ac:dyDescent="0.3">
      <c r="A35" s="19" t="s">
        <v>108</v>
      </c>
      <c r="B35" s="20">
        <v>0</v>
      </c>
      <c r="C35" s="15">
        <f>B35/B42*100</f>
        <v>0</v>
      </c>
      <c r="D35" s="15">
        <v>0</v>
      </c>
      <c r="E35" s="15">
        <f>D35/D42*100</f>
        <v>0</v>
      </c>
      <c r="F35" s="15">
        <v>0</v>
      </c>
      <c r="G35" s="10">
        <f>F35/F42*100</f>
        <v>0</v>
      </c>
      <c r="H35" s="10"/>
      <c r="I35" s="10"/>
    </row>
    <row r="36" spans="1:9" ht="32.25" customHeight="1" x14ac:dyDescent="0.3">
      <c r="A36" s="18" t="s">
        <v>109</v>
      </c>
      <c r="B36" s="20">
        <v>16883</v>
      </c>
      <c r="C36" s="15">
        <f>B36/B42*100</f>
        <v>4.9729892133587041</v>
      </c>
      <c r="D36" s="15">
        <v>44621</v>
      </c>
      <c r="E36" s="15">
        <f>D36/D42*100</f>
        <v>6.7496207015999357</v>
      </c>
      <c r="F36" s="15">
        <v>25728</v>
      </c>
      <c r="G36" s="10">
        <f>F36/F42*100</f>
        <v>6.1037118577318905</v>
      </c>
      <c r="H36" s="10">
        <f t="shared" si="1"/>
        <v>52.38997808446365</v>
      </c>
      <c r="I36" s="10">
        <f t="shared" si="2"/>
        <v>57.658949821832771</v>
      </c>
    </row>
    <row r="37" spans="1:9" ht="32.25" customHeight="1" x14ac:dyDescent="0.3">
      <c r="A37" s="18" t="s">
        <v>110</v>
      </c>
      <c r="B37" s="20">
        <v>170811</v>
      </c>
      <c r="C37" s="15">
        <f>B37/B42*100</f>
        <v>50.313407600723423</v>
      </c>
      <c r="D37" s="15">
        <v>307718</v>
      </c>
      <c r="E37" s="15">
        <f>D37/D42*100</f>
        <v>46.547136618518834</v>
      </c>
      <c r="F37" s="15">
        <v>197217</v>
      </c>
      <c r="G37" s="10">
        <f>F37/F42*100</f>
        <v>46.787769801240294</v>
      </c>
      <c r="H37" s="10">
        <f t="shared" si="1"/>
        <v>15.459191738236996</v>
      </c>
      <c r="I37" s="10">
        <f t="shared" si="2"/>
        <v>64.090173470515211</v>
      </c>
    </row>
    <row r="38" spans="1:9" ht="26.25" customHeight="1" x14ac:dyDescent="0.3">
      <c r="A38" s="3" t="s">
        <v>30</v>
      </c>
      <c r="B38" s="20">
        <v>11195</v>
      </c>
      <c r="C38" s="15">
        <f>B38/B42*100</f>
        <v>3.297554595957513</v>
      </c>
      <c r="D38" s="15">
        <v>22606</v>
      </c>
      <c r="E38" s="15">
        <f>D38/D42*100</f>
        <v>3.4195093247656514</v>
      </c>
      <c r="F38" s="15">
        <v>13482</v>
      </c>
      <c r="G38" s="10">
        <f>F38/F42*100</f>
        <v>3.1984702761948598</v>
      </c>
      <c r="H38" s="10">
        <f t="shared" si="1"/>
        <v>20.428762840553816</v>
      </c>
      <c r="I38" s="10">
        <f t="shared" si="2"/>
        <v>59.639033884809344</v>
      </c>
    </row>
    <row r="39" spans="1:9" ht="26.25" customHeight="1" x14ac:dyDescent="0.3">
      <c r="A39" s="3" t="s">
        <v>31</v>
      </c>
      <c r="B39" s="20">
        <v>0</v>
      </c>
      <c r="C39" s="15">
        <f>B39/B42*100</f>
        <v>0</v>
      </c>
      <c r="D39" s="15">
        <v>0</v>
      </c>
      <c r="E39" s="15">
        <f>D39/D42*100</f>
        <v>0</v>
      </c>
      <c r="F39" s="15">
        <v>-5</v>
      </c>
      <c r="G39" s="10">
        <f>F39/F42*100</f>
        <v>-1.1862002211077212E-3</v>
      </c>
      <c r="H39" s="10" t="e">
        <f t="shared" si="1"/>
        <v>#DIV/0!</v>
      </c>
      <c r="I39" s="10"/>
    </row>
    <row r="40" spans="1:9" ht="64.5" customHeight="1" x14ac:dyDescent="0.3">
      <c r="A40" s="3" t="s">
        <v>32</v>
      </c>
      <c r="B40" s="20">
        <v>396</v>
      </c>
      <c r="C40" s="15">
        <f>B40/B42*100</f>
        <v>0.11664418222413356</v>
      </c>
      <c r="D40" s="15">
        <v>0</v>
      </c>
      <c r="E40" s="15">
        <f>D40/D42*100</f>
        <v>0</v>
      </c>
      <c r="F40" s="15">
        <v>0</v>
      </c>
      <c r="G40" s="10">
        <f>F40/F42*100</f>
        <v>0</v>
      </c>
      <c r="H40" s="10">
        <f t="shared" si="1"/>
        <v>-100</v>
      </c>
      <c r="I40" s="10"/>
    </row>
    <row r="41" spans="1:9" ht="39" customHeight="1" x14ac:dyDescent="0.3">
      <c r="A41" s="3" t="s">
        <v>33</v>
      </c>
      <c r="B41" s="20">
        <v>-1144</v>
      </c>
      <c r="C41" s="15">
        <f>B41/B42*100</f>
        <v>-0.33697208198083028</v>
      </c>
      <c r="D41" s="15">
        <v>-31</v>
      </c>
      <c r="E41" s="15">
        <f>D41/D42*100</f>
        <v>-4.6892324634050788E-3</v>
      </c>
      <c r="F41" s="15">
        <v>-59</v>
      </c>
      <c r="G41" s="10">
        <f>F41/F42*100</f>
        <v>-1.3997162609071112E-2</v>
      </c>
      <c r="H41" s="10">
        <f t="shared" si="1"/>
        <v>-94.842657342657347</v>
      </c>
      <c r="I41" s="10">
        <f t="shared" si="2"/>
        <v>190.32258064516131</v>
      </c>
    </row>
    <row r="42" spans="1:9" s="14" customFormat="1" ht="15" customHeight="1" x14ac:dyDescent="0.3">
      <c r="A42" s="12" t="s">
        <v>34</v>
      </c>
      <c r="B42" s="21">
        <f>B8+B31</f>
        <v>339494</v>
      </c>
      <c r="C42" s="13">
        <f>C31+C8</f>
        <v>100</v>
      </c>
      <c r="D42" s="16">
        <f>D8+D31</f>
        <v>661089</v>
      </c>
      <c r="E42" s="16">
        <f>SUM(E8,E31)</f>
        <v>100</v>
      </c>
      <c r="F42" s="16">
        <f>F8+F31</f>
        <v>421514</v>
      </c>
      <c r="G42" s="13">
        <f>G31+G8</f>
        <v>100</v>
      </c>
      <c r="H42" s="10">
        <f t="shared" si="1"/>
        <v>24.159484409150082</v>
      </c>
      <c r="I42" s="10">
        <f t="shared" si="2"/>
        <v>63.7605526638622</v>
      </c>
    </row>
    <row r="43" spans="1:9" ht="26.25" customHeight="1" x14ac:dyDescent="0.3">
      <c r="A43" s="3" t="s">
        <v>35</v>
      </c>
      <c r="B43" s="22">
        <f>SUM(B44:B49)</f>
        <v>31484.6</v>
      </c>
      <c r="C43" s="9">
        <f>B43/B88*100</f>
        <v>9.3315076126033993</v>
      </c>
      <c r="D43" s="17">
        <f>SUM(D44:D49)</f>
        <v>90668.7</v>
      </c>
      <c r="E43" s="9">
        <f>D43/D88*100</f>
        <v>13.302553284700878</v>
      </c>
      <c r="F43" s="17">
        <f>SUM(F44:F49)</f>
        <v>38642.799999999996</v>
      </c>
      <c r="G43" s="9">
        <f>F43/F88*100</f>
        <v>9.8989402702184162</v>
      </c>
      <c r="H43" s="9">
        <f>F43/B43*100-100</f>
        <v>22.735559606918926</v>
      </c>
      <c r="I43" s="10">
        <f t="shared" ref="I43:I73" si="7">F43/D43*100</f>
        <v>42.619779482886592</v>
      </c>
    </row>
    <row r="44" spans="1:9" ht="78" customHeight="1" x14ac:dyDescent="0.3">
      <c r="A44" s="3" t="s">
        <v>36</v>
      </c>
      <c r="B44" s="23">
        <v>145.19999999999999</v>
      </c>
      <c r="C44" s="9">
        <f>B44/B88*100</f>
        <v>4.3034845776983466E-2</v>
      </c>
      <c r="D44" s="17">
        <v>373.6</v>
      </c>
      <c r="E44" s="9">
        <f>D44/D88*100</f>
        <v>5.4813115299593436E-2</v>
      </c>
      <c r="F44" s="17">
        <v>271.8</v>
      </c>
      <c r="G44" s="9">
        <f>F44/F88*100</f>
        <v>6.9625699106828851E-2</v>
      </c>
      <c r="H44" s="9">
        <f>F44/B44*100-100</f>
        <v>87.19008264462812</v>
      </c>
      <c r="I44" s="10">
        <f t="shared" si="7"/>
        <v>72.751605995717341</v>
      </c>
    </row>
    <row r="45" spans="1:9" ht="111.75" customHeight="1" x14ac:dyDescent="0.3">
      <c r="A45" s="3" t="s">
        <v>37</v>
      </c>
      <c r="B45" s="23">
        <v>11638.1</v>
      </c>
      <c r="C45" s="9">
        <f>B45/B88*100</f>
        <v>3.4493377316605462</v>
      </c>
      <c r="D45" s="17">
        <v>22465.4</v>
      </c>
      <c r="E45" s="9">
        <f>D45/D88*100</f>
        <v>3.2960346907159703</v>
      </c>
      <c r="F45" s="17">
        <v>11633</v>
      </c>
      <c r="G45" s="9">
        <f>F45/F88*100</f>
        <v>2.9799696751646065</v>
      </c>
      <c r="H45" s="9">
        <f>F45/B45*100-100</f>
        <v>-4.3821585997719126E-2</v>
      </c>
      <c r="I45" s="10">
        <f t="shared" si="7"/>
        <v>51.781851202293304</v>
      </c>
    </row>
    <row r="46" spans="1:9" ht="15" customHeight="1" x14ac:dyDescent="0.3">
      <c r="A46" s="3" t="s">
        <v>38</v>
      </c>
      <c r="B46" s="23">
        <v>0</v>
      </c>
      <c r="C46" s="9">
        <f>B46/B88*100</f>
        <v>0</v>
      </c>
      <c r="D46" s="17">
        <v>1.8</v>
      </c>
      <c r="E46" s="9">
        <f>D46/D88*100</f>
        <v>2.640888852764138E-4</v>
      </c>
      <c r="F46" s="17">
        <v>0</v>
      </c>
      <c r="G46" s="9">
        <f>F46/F88*100</f>
        <v>0</v>
      </c>
      <c r="H46" s="9" t="e">
        <f t="shared" ref="H46:H48" si="8">F46/B46*100-100</f>
        <v>#DIV/0!</v>
      </c>
      <c r="I46" s="10">
        <f t="shared" si="7"/>
        <v>0</v>
      </c>
    </row>
    <row r="47" spans="1:9" ht="64.5" customHeight="1" x14ac:dyDescent="0.3">
      <c r="A47" s="3" t="s">
        <v>39</v>
      </c>
      <c r="B47" s="23">
        <v>4412.7</v>
      </c>
      <c r="C47" s="9">
        <f>B47/B88*100</f>
        <v>1.3078503027554749</v>
      </c>
      <c r="D47" s="17">
        <v>9987.2000000000007</v>
      </c>
      <c r="E47" s="9">
        <f>D47/D88*100</f>
        <v>1.4652825083514445</v>
      </c>
      <c r="F47" s="17">
        <v>4995.8999999999996</v>
      </c>
      <c r="G47" s="9">
        <f>F47/F88*100</f>
        <v>1.2797756812649237</v>
      </c>
      <c r="H47" s="9">
        <f t="shared" si="8"/>
        <v>13.216398123597784</v>
      </c>
      <c r="I47" s="10">
        <f t="shared" si="7"/>
        <v>50.023029477731484</v>
      </c>
    </row>
    <row r="48" spans="1:9" ht="15" customHeight="1" x14ac:dyDescent="0.3">
      <c r="A48" s="3" t="s">
        <v>40</v>
      </c>
      <c r="B48" s="23">
        <v>0</v>
      </c>
      <c r="C48" s="9">
        <f>B48/B88*100</f>
        <v>0</v>
      </c>
      <c r="D48" s="17">
        <v>500</v>
      </c>
      <c r="E48" s="9">
        <f>D48/D88*100</f>
        <v>7.3358023687892723E-2</v>
      </c>
      <c r="F48" s="17">
        <v>0</v>
      </c>
      <c r="G48" s="9">
        <f>F48/F88*100</f>
        <v>0</v>
      </c>
      <c r="H48" s="9" t="e">
        <f t="shared" si="8"/>
        <v>#DIV/0!</v>
      </c>
      <c r="I48" s="10">
        <f t="shared" si="7"/>
        <v>0</v>
      </c>
    </row>
    <row r="49" spans="1:9" ht="26.25" customHeight="1" x14ac:dyDescent="0.3">
      <c r="A49" s="3" t="s">
        <v>41</v>
      </c>
      <c r="B49" s="23">
        <v>15288.6</v>
      </c>
      <c r="C49" s="9">
        <f>B49/B88*100</f>
        <v>4.5312847324103966</v>
      </c>
      <c r="D49" s="17">
        <v>57340.7</v>
      </c>
      <c r="E49" s="9">
        <f>D49/D88*100</f>
        <v>8.4128008577606987</v>
      </c>
      <c r="F49" s="17">
        <v>21742.1</v>
      </c>
      <c r="G49" s="9">
        <f>F49/F88*100</f>
        <v>5.5695692146820583</v>
      </c>
      <c r="H49" s="9">
        <f>F49/B49*100-100</f>
        <v>42.211190037021026</v>
      </c>
      <c r="I49" s="10">
        <f t="shared" si="7"/>
        <v>37.917395497438996</v>
      </c>
    </row>
    <row r="50" spans="1:9" ht="15" customHeight="1" x14ac:dyDescent="0.3">
      <c r="A50" s="3" t="s">
        <v>42</v>
      </c>
      <c r="B50" s="17">
        <f>B51</f>
        <v>1337.6</v>
      </c>
      <c r="C50" s="9">
        <f>B50/B88*100</f>
        <v>0.39644221564251442</v>
      </c>
      <c r="D50" s="17">
        <f>D51</f>
        <v>2207.4</v>
      </c>
      <c r="E50" s="9">
        <f>D50/D88*100</f>
        <v>0.3238610029773088</v>
      </c>
      <c r="F50" s="17">
        <f>F51</f>
        <v>1655.6</v>
      </c>
      <c r="G50" s="9">
        <f>F50/F88*100</f>
        <v>0.42410709139538577</v>
      </c>
      <c r="H50" s="9">
        <f>F50/B50*100-100</f>
        <v>23.773923444976091</v>
      </c>
      <c r="I50" s="10">
        <f t="shared" si="7"/>
        <v>75.002265108272169</v>
      </c>
    </row>
    <row r="51" spans="1:9" ht="26.25" customHeight="1" x14ac:dyDescent="0.3">
      <c r="A51" s="3" t="s">
        <v>43</v>
      </c>
      <c r="B51" s="24">
        <v>1337.6</v>
      </c>
      <c r="C51" s="9">
        <f>B51/B88*100</f>
        <v>0.39644221564251442</v>
      </c>
      <c r="D51" s="17">
        <v>2207.4</v>
      </c>
      <c r="E51" s="9">
        <f>D51/D88*100</f>
        <v>0.3238610029773088</v>
      </c>
      <c r="F51" s="17">
        <v>1655.6</v>
      </c>
      <c r="G51" s="9">
        <f>F51/F88*100</f>
        <v>0.42410709139538577</v>
      </c>
      <c r="H51" s="9">
        <f t="shared" ref="H51:H101" si="9">F51/B51*100-100</f>
        <v>23.773923444976091</v>
      </c>
      <c r="I51" s="10">
        <f t="shared" si="7"/>
        <v>75.002265108272169</v>
      </c>
    </row>
    <row r="52" spans="1:9" ht="51.75" customHeight="1" x14ac:dyDescent="0.3">
      <c r="A52" s="3" t="s">
        <v>44</v>
      </c>
      <c r="B52" s="17">
        <f>B54</f>
        <v>824.7</v>
      </c>
      <c r="C52" s="9">
        <f>B52/B88*100</f>
        <v>0.24442725421679251</v>
      </c>
      <c r="D52" s="17">
        <f>SUM(D53:D54)</f>
        <v>2192.4</v>
      </c>
      <c r="E52" s="9">
        <f>D52/D88*100</f>
        <v>0.32166026226667199</v>
      </c>
      <c r="F52" s="17">
        <f>SUM(F53:F54)</f>
        <v>483.1</v>
      </c>
      <c r="G52" s="9">
        <f>F52/F88*100</f>
        <v>0.1237534041151914</v>
      </c>
      <c r="H52" s="9">
        <f t="shared" si="9"/>
        <v>-41.421122832545166</v>
      </c>
      <c r="I52" s="10">
        <f t="shared" si="7"/>
        <v>22.035212552453931</v>
      </c>
    </row>
    <row r="53" spans="1:9" ht="20.25" customHeight="1" x14ac:dyDescent="0.3">
      <c r="A53" s="3" t="s">
        <v>111</v>
      </c>
      <c r="B53" s="25">
        <v>0</v>
      </c>
      <c r="C53" s="9">
        <f>B53/B88*100</f>
        <v>0</v>
      </c>
      <c r="D53" s="17">
        <v>360</v>
      </c>
      <c r="E53" s="9">
        <f>D53/D88*100</f>
        <v>5.2817777055282761E-2</v>
      </c>
      <c r="F53" s="17">
        <v>0</v>
      </c>
      <c r="G53" s="9">
        <f>F53/F88*100</f>
        <v>0</v>
      </c>
      <c r="H53" s="9" t="e">
        <f t="shared" si="9"/>
        <v>#DIV/0!</v>
      </c>
      <c r="I53" s="10">
        <f t="shared" si="7"/>
        <v>0</v>
      </c>
    </row>
    <row r="54" spans="1:9" ht="66" customHeight="1" x14ac:dyDescent="0.3">
      <c r="A54" s="3" t="s">
        <v>102</v>
      </c>
      <c r="B54" s="25">
        <v>824.7</v>
      </c>
      <c r="C54" s="9">
        <f>B54/B88*100</f>
        <v>0.24442725421679251</v>
      </c>
      <c r="D54" s="17">
        <v>1832.4</v>
      </c>
      <c r="E54" s="9">
        <f>D54/D88*100</f>
        <v>0.26884248521138926</v>
      </c>
      <c r="F54" s="17">
        <v>483.1</v>
      </c>
      <c r="G54" s="9">
        <f>F54/F88*100</f>
        <v>0.1237534041151914</v>
      </c>
      <c r="H54" s="9">
        <f t="shared" si="9"/>
        <v>-41.421122832545166</v>
      </c>
      <c r="I54" s="10">
        <f t="shared" si="7"/>
        <v>26.364330932110892</v>
      </c>
    </row>
    <row r="55" spans="1:9" ht="26.25" customHeight="1" x14ac:dyDescent="0.3">
      <c r="A55" s="3" t="s">
        <v>45</v>
      </c>
      <c r="B55" s="17">
        <f>SUM(B57:B59)</f>
        <v>2107.1</v>
      </c>
      <c r="C55" s="9">
        <f>B55/B88*100</f>
        <v>0.62450911526640407</v>
      </c>
      <c r="D55" s="17">
        <f>SUM(D56:D59)</f>
        <v>9768.7999999999993</v>
      </c>
      <c r="E55" s="9">
        <f>D55/D88*100</f>
        <v>1.4332397236045726</v>
      </c>
      <c r="F55" s="17">
        <f>SUM(F56:F59)</f>
        <v>2751.3</v>
      </c>
      <c r="G55" s="9">
        <f>F55/F88*100</f>
        <v>0.70478729195223777</v>
      </c>
      <c r="H55" s="9">
        <f t="shared" si="9"/>
        <v>30.572825210004282</v>
      </c>
      <c r="I55" s="10">
        <f t="shared" si="7"/>
        <v>28.164155269838677</v>
      </c>
    </row>
    <row r="56" spans="1:9" ht="26.25" customHeight="1" x14ac:dyDescent="0.3">
      <c r="A56" s="3" t="s">
        <v>112</v>
      </c>
      <c r="B56" s="26">
        <v>0</v>
      </c>
      <c r="C56" s="9">
        <f>B56/B88*100</f>
        <v>0</v>
      </c>
      <c r="D56" s="17">
        <v>494.5</v>
      </c>
      <c r="E56" s="9">
        <f>D56/D88*100</f>
        <v>7.2551085427325898E-2</v>
      </c>
      <c r="F56" s="17">
        <v>457</v>
      </c>
      <c r="G56" s="9">
        <f>F56/F88*100</f>
        <v>0.1170674926115555</v>
      </c>
      <c r="H56" s="9" t="e">
        <f t="shared" si="9"/>
        <v>#DIV/0!</v>
      </c>
      <c r="I56" s="10">
        <f t="shared" si="7"/>
        <v>92.416582406471179</v>
      </c>
    </row>
    <row r="57" spans="1:9" ht="26.25" customHeight="1" x14ac:dyDescent="0.3">
      <c r="A57" s="3" t="s">
        <v>46</v>
      </c>
      <c r="B57" s="27">
        <v>151.30000000000001</v>
      </c>
      <c r="C57" s="9">
        <f>B57/B88*100</f>
        <v>4.4842783512793388E-2</v>
      </c>
      <c r="D57" s="17">
        <v>1139.9000000000001</v>
      </c>
      <c r="E57" s="9">
        <f>D57/D88*100</f>
        <v>0.16724162240365784</v>
      </c>
      <c r="F57" s="17">
        <v>0</v>
      </c>
      <c r="G57" s="9">
        <f>F57/F88*100</f>
        <v>0</v>
      </c>
      <c r="H57" s="9">
        <f t="shared" si="9"/>
        <v>-100</v>
      </c>
      <c r="I57" s="10">
        <f t="shared" si="7"/>
        <v>0</v>
      </c>
    </row>
    <row r="58" spans="1:9" ht="26.25" customHeight="1" x14ac:dyDescent="0.3">
      <c r="A58" s="3" t="s">
        <v>47</v>
      </c>
      <c r="B58" s="27">
        <v>1059.9000000000001</v>
      </c>
      <c r="C58" s="9">
        <f>B58/B88*100</f>
        <v>0.31413659117785664</v>
      </c>
      <c r="D58" s="17">
        <v>3757.7</v>
      </c>
      <c r="E58" s="9">
        <f>D58/D88*100</f>
        <v>0.55131489122398891</v>
      </c>
      <c r="F58" s="17">
        <v>2055.8000000000002</v>
      </c>
      <c r="G58" s="9">
        <f>F58/F88*100</f>
        <v>0.52662440111780273</v>
      </c>
      <c r="H58" s="9">
        <f t="shared" si="9"/>
        <v>93.961694499481098</v>
      </c>
      <c r="I58" s="10">
        <f t="shared" si="7"/>
        <v>54.708997525081834</v>
      </c>
    </row>
    <row r="59" spans="1:9" ht="26.25" customHeight="1" x14ac:dyDescent="0.3">
      <c r="A59" s="3" t="s">
        <v>48</v>
      </c>
      <c r="B59" s="27">
        <v>895.9</v>
      </c>
      <c r="C59" s="9">
        <f>B59/B88*100</f>
        <v>0.26552974057575407</v>
      </c>
      <c r="D59" s="17">
        <v>4376.7</v>
      </c>
      <c r="E59" s="9">
        <f>D59/D88*100</f>
        <v>0.64213212454960011</v>
      </c>
      <c r="F59" s="17">
        <v>238.5</v>
      </c>
      <c r="G59" s="9">
        <f>F59/F88*100</f>
        <v>6.1095398222879627E-2</v>
      </c>
      <c r="H59" s="9">
        <f t="shared" si="9"/>
        <v>-73.37872530416341</v>
      </c>
      <c r="I59" s="10">
        <f t="shared" si="7"/>
        <v>5.4493111248200696</v>
      </c>
    </row>
    <row r="60" spans="1:9" ht="26.25" customHeight="1" x14ac:dyDescent="0.3">
      <c r="A60" s="3" t="s">
        <v>49</v>
      </c>
      <c r="B60" s="17">
        <f>SUM(B61:B63)</f>
        <v>1565.1</v>
      </c>
      <c r="C60" s="9">
        <f>B60/B88*100</f>
        <v>0.4638694016911627</v>
      </c>
      <c r="D60" s="17">
        <f>SUM(D61:D63)</f>
        <v>12816.800000000001</v>
      </c>
      <c r="E60" s="9">
        <f>D60/D88*100</f>
        <v>1.8804302360059668</v>
      </c>
      <c r="F60" s="17">
        <f>SUM(F61:F63)</f>
        <v>3744.1</v>
      </c>
      <c r="G60" s="9">
        <f>F60/F88*100</f>
        <v>0.95910809428211152</v>
      </c>
      <c r="H60" s="9">
        <f t="shared" si="9"/>
        <v>139.22433071369244</v>
      </c>
      <c r="I60" s="10">
        <f t="shared" si="7"/>
        <v>29.212439922601579</v>
      </c>
    </row>
    <row r="61" spans="1:9" ht="15" customHeight="1" x14ac:dyDescent="0.3">
      <c r="A61" s="3" t="s">
        <v>50</v>
      </c>
      <c r="B61" s="28">
        <v>983</v>
      </c>
      <c r="C61" s="9">
        <f>B61/B88*100</f>
        <v>0.29134472037723658</v>
      </c>
      <c r="D61" s="17">
        <v>3125</v>
      </c>
      <c r="E61" s="9">
        <f>D61/D88*100</f>
        <v>0.45848764804932951</v>
      </c>
      <c r="F61" s="17">
        <v>1335.2</v>
      </c>
      <c r="G61" s="9">
        <f>F61/F88*100</f>
        <v>0.3420317639714418</v>
      </c>
      <c r="H61" s="9">
        <f t="shared" si="9"/>
        <v>35.829094608341791</v>
      </c>
      <c r="I61" s="10">
        <f t="shared" si="7"/>
        <v>42.726400000000005</v>
      </c>
    </row>
    <row r="62" spans="1:9" ht="15" customHeight="1" x14ac:dyDescent="0.3">
      <c r="A62" s="3" t="s">
        <v>51</v>
      </c>
      <c r="B62" s="28">
        <v>214.1</v>
      </c>
      <c r="C62" s="9">
        <f>B62/B88*100</f>
        <v>6.3455650694574109E-2</v>
      </c>
      <c r="D62" s="17">
        <v>8005.2</v>
      </c>
      <c r="E62" s="9">
        <f>D62/D88*100</f>
        <v>1.1744913024526376</v>
      </c>
      <c r="F62" s="17">
        <v>1537.8</v>
      </c>
      <c r="G62" s="9">
        <f>F62/F88*100</f>
        <v>0.39393083181192573</v>
      </c>
      <c r="H62" s="9">
        <f t="shared" si="9"/>
        <v>618.2624941616067</v>
      </c>
      <c r="I62" s="10">
        <f t="shared" si="7"/>
        <v>19.210013491230697</v>
      </c>
    </row>
    <row r="63" spans="1:9" ht="15" customHeight="1" x14ac:dyDescent="0.3">
      <c r="A63" s="3" t="s">
        <v>52</v>
      </c>
      <c r="B63" s="28">
        <v>368</v>
      </c>
      <c r="C63" s="9">
        <f>B63/B88*100</f>
        <v>0.10906903061935205</v>
      </c>
      <c r="D63" s="17">
        <v>1686.6</v>
      </c>
      <c r="E63" s="9">
        <f>D63/D88*100</f>
        <v>0.2474512855039997</v>
      </c>
      <c r="F63" s="17">
        <v>871.1</v>
      </c>
      <c r="G63" s="9">
        <f>F63/F88*100</f>
        <v>0.22314549849874396</v>
      </c>
      <c r="H63" s="9">
        <f t="shared" si="9"/>
        <v>136.71195652173913</v>
      </c>
      <c r="I63" s="10">
        <f t="shared" si="7"/>
        <v>51.648286493537299</v>
      </c>
    </row>
    <row r="64" spans="1:9" ht="15" customHeight="1" x14ac:dyDescent="0.3">
      <c r="A64" s="3" t="s">
        <v>53</v>
      </c>
      <c r="B64" s="17">
        <f>SUM(B65:B70)</f>
        <v>261684.6</v>
      </c>
      <c r="C64" s="9">
        <f>B64/B88*100</f>
        <v>77.558928396774164</v>
      </c>
      <c r="D64" s="17">
        <f>SUM(D65:D70)</f>
        <v>483453.9</v>
      </c>
      <c r="E64" s="9">
        <f>D64/D88*100</f>
        <v>70.930445296408237</v>
      </c>
      <c r="F64" s="17">
        <f>SUM(F65:F70)</f>
        <v>295733.89999999991</v>
      </c>
      <c r="G64" s="9">
        <f>F64/F88*100</f>
        <v>75.756731188701281</v>
      </c>
      <c r="H64" s="9">
        <f t="shared" si="9"/>
        <v>13.011579588558092</v>
      </c>
      <c r="I64" s="10">
        <f t="shared" si="7"/>
        <v>61.171065121203881</v>
      </c>
    </row>
    <row r="65" spans="1:9" ht="15" customHeight="1" x14ac:dyDescent="0.3">
      <c r="A65" s="3" t="s">
        <v>54</v>
      </c>
      <c r="B65" s="29">
        <v>89245.3</v>
      </c>
      <c r="C65" s="9">
        <f>B65/B88*100</f>
        <v>26.450810756340381</v>
      </c>
      <c r="D65" s="17">
        <v>166974</v>
      </c>
      <c r="E65" s="9">
        <f>D65/D88*100</f>
        <v>24.497765294524399</v>
      </c>
      <c r="F65" s="17">
        <v>98054.2</v>
      </c>
      <c r="G65" s="9">
        <f>F65/F88*100</f>
        <v>25.118072940989027</v>
      </c>
      <c r="H65" s="9">
        <f t="shared" si="9"/>
        <v>9.8704357540397041</v>
      </c>
      <c r="I65" s="10">
        <f t="shared" si="7"/>
        <v>58.724232515241894</v>
      </c>
    </row>
    <row r="66" spans="1:9" ht="15" customHeight="1" x14ac:dyDescent="0.3">
      <c r="A66" s="3" t="s">
        <v>55</v>
      </c>
      <c r="B66" s="29">
        <v>151326.20000000001</v>
      </c>
      <c r="C66" s="9">
        <f>B66/B88*100</f>
        <v>44.850548753560311</v>
      </c>
      <c r="D66" s="17">
        <v>281036.40000000002</v>
      </c>
      <c r="E66" s="9">
        <f>D66/D88*100</f>
        <v>41.232549776720191</v>
      </c>
      <c r="F66" s="17">
        <v>176069.4</v>
      </c>
      <c r="G66" s="9">
        <f>F66/F88*100</f>
        <v>45.102851605297609</v>
      </c>
      <c r="H66" s="9">
        <f t="shared" si="9"/>
        <v>16.350902883968516</v>
      </c>
      <c r="I66" s="10">
        <f t="shared" si="7"/>
        <v>62.650033945780677</v>
      </c>
    </row>
    <row r="67" spans="1:9" ht="26.25" customHeight="1" x14ac:dyDescent="0.3">
      <c r="A67" s="3" t="s">
        <v>56</v>
      </c>
      <c r="B67" s="29">
        <v>19732.599999999999</v>
      </c>
      <c r="C67" s="9">
        <f>B67/B88*100</f>
        <v>5.8484118304332231</v>
      </c>
      <c r="D67" s="17">
        <v>32946.800000000003</v>
      </c>
      <c r="E67" s="9">
        <f>D67/D88*100</f>
        <v>4.8338242696805285</v>
      </c>
      <c r="F67" s="17">
        <v>20446.099999999999</v>
      </c>
      <c r="G67" s="9">
        <f>F67/F88*100</f>
        <v>5.2375791262256559</v>
      </c>
      <c r="H67" s="9">
        <f t="shared" si="9"/>
        <v>3.6158438320343009</v>
      </c>
      <c r="I67" s="10">
        <f t="shared" si="7"/>
        <v>62.057923683028385</v>
      </c>
    </row>
    <row r="68" spans="1:9" ht="36.75" customHeight="1" x14ac:dyDescent="0.3">
      <c r="A68" s="3" t="s">
        <v>57</v>
      </c>
      <c r="B68" s="29">
        <v>12.7</v>
      </c>
      <c r="C68" s="9">
        <f>B68/B88*100</f>
        <v>3.7640670893091602E-3</v>
      </c>
      <c r="D68" s="17">
        <v>215</v>
      </c>
      <c r="E68" s="9">
        <f>D68/D88*100</f>
        <v>3.1543950185793868E-2</v>
      </c>
      <c r="F68" s="17">
        <v>22.3</v>
      </c>
      <c r="G68" s="9">
        <f>F68/F88*100</f>
        <v>5.7124837751371723E-3</v>
      </c>
      <c r="H68" s="9">
        <f t="shared" si="9"/>
        <v>75.59055118110237</v>
      </c>
      <c r="I68" s="10">
        <f t="shared" si="7"/>
        <v>10.372093023255815</v>
      </c>
    </row>
    <row r="69" spans="1:9" ht="15" customHeight="1" x14ac:dyDescent="0.3">
      <c r="A69" s="3" t="s">
        <v>58</v>
      </c>
      <c r="B69" s="29">
        <v>167.8</v>
      </c>
      <c r="C69" s="9">
        <f>B69/B88*100</f>
        <v>4.97331068965415E-2</v>
      </c>
      <c r="D69" s="17">
        <v>250</v>
      </c>
      <c r="E69" s="9">
        <f>D69/D88*100</f>
        <v>3.6679011843946362E-2</v>
      </c>
      <c r="F69" s="17">
        <v>231.8</v>
      </c>
      <c r="G69" s="9">
        <f>F69/F88*100</f>
        <v>5.9379091438421371E-2</v>
      </c>
      <c r="H69" s="9">
        <f t="shared" si="9"/>
        <v>38.140643623361143</v>
      </c>
      <c r="I69" s="10">
        <f t="shared" si="7"/>
        <v>92.72</v>
      </c>
    </row>
    <row r="70" spans="1:9" ht="26.25" customHeight="1" x14ac:dyDescent="0.3">
      <c r="A70" s="3" t="s">
        <v>59</v>
      </c>
      <c r="B70" s="29">
        <v>1200</v>
      </c>
      <c r="C70" s="9">
        <f>B70/B88*100</f>
        <v>0.35565988245440888</v>
      </c>
      <c r="D70" s="17">
        <v>2031.7</v>
      </c>
      <c r="E70" s="9">
        <f>D70/D88*100</f>
        <v>0.29808299345338324</v>
      </c>
      <c r="F70" s="17">
        <v>910.1</v>
      </c>
      <c r="G70" s="9">
        <f>F70/F88*100</f>
        <v>0.23313594097544127</v>
      </c>
      <c r="H70" s="9">
        <f t="shared" si="9"/>
        <v>-24.158333333333331</v>
      </c>
      <c r="I70" s="10">
        <f t="shared" si="7"/>
        <v>44.794999261702024</v>
      </c>
    </row>
    <row r="71" spans="1:9" ht="26.25" customHeight="1" x14ac:dyDescent="0.3">
      <c r="A71" s="3" t="s">
        <v>60</v>
      </c>
      <c r="B71" s="17">
        <f>B72</f>
        <v>9284.2000000000007</v>
      </c>
      <c r="C71" s="9">
        <f>B71/B88*100</f>
        <v>2.7516812339026857</v>
      </c>
      <c r="D71" s="17">
        <f>D72</f>
        <v>22375.200000000001</v>
      </c>
      <c r="E71" s="9">
        <f>D71/D88*100</f>
        <v>3.2828009032426748</v>
      </c>
      <c r="F71" s="17">
        <f>F72</f>
        <v>12677.1</v>
      </c>
      <c r="G71" s="9">
        <f>F71/F88*100</f>
        <v>3.2474317518292128</v>
      </c>
      <c r="H71" s="9">
        <f t="shared" si="9"/>
        <v>36.544882703948645</v>
      </c>
      <c r="I71" s="10">
        <f t="shared" si="7"/>
        <v>56.656923736994521</v>
      </c>
    </row>
    <row r="72" spans="1:9" ht="15" customHeight="1" x14ac:dyDescent="0.3">
      <c r="A72" s="3" t="s">
        <v>61</v>
      </c>
      <c r="B72" s="30">
        <v>9284.2000000000007</v>
      </c>
      <c r="C72" s="9">
        <f>B72/B88*100</f>
        <v>2.7516812339026857</v>
      </c>
      <c r="D72" s="17">
        <v>22375.200000000001</v>
      </c>
      <c r="E72" s="9">
        <f>D72/D88*100</f>
        <v>3.2828009032426748</v>
      </c>
      <c r="F72" s="17">
        <v>12677.1</v>
      </c>
      <c r="G72" s="9">
        <f>F72/F88*100</f>
        <v>3.2474317518292128</v>
      </c>
      <c r="H72" s="9">
        <f t="shared" si="9"/>
        <v>36.544882703948645</v>
      </c>
      <c r="I72" s="10">
        <f t="shared" si="7"/>
        <v>56.656923736994521</v>
      </c>
    </row>
    <row r="73" spans="1:9" ht="15" customHeight="1" x14ac:dyDescent="0.3">
      <c r="A73" s="3" t="s">
        <v>62</v>
      </c>
      <c r="B73" s="17">
        <f>SUM(B74:B77)</f>
        <v>13876.6</v>
      </c>
      <c r="C73" s="9">
        <f>B73/B88*100</f>
        <v>4.1127916040557082</v>
      </c>
      <c r="D73" s="17">
        <f>SUM(D74:D77)</f>
        <v>26064.2</v>
      </c>
      <c r="E73" s="9">
        <f>D73/D88*100</f>
        <v>3.8240364020119468</v>
      </c>
      <c r="F73" s="17">
        <f>SUM(F74:F77)</f>
        <v>15973.5</v>
      </c>
      <c r="G73" s="9">
        <f>F73/F88*100</f>
        <v>4.0918546897826733</v>
      </c>
      <c r="H73" s="9">
        <f t="shared" si="9"/>
        <v>15.111050257267621</v>
      </c>
      <c r="I73" s="10">
        <f t="shared" si="7"/>
        <v>61.285211132511265</v>
      </c>
    </row>
    <row r="74" spans="1:9" ht="15" customHeight="1" x14ac:dyDescent="0.3">
      <c r="A74" s="3" t="s">
        <v>63</v>
      </c>
      <c r="B74" s="31">
        <v>1292.2</v>
      </c>
      <c r="C74" s="9">
        <f>B74/B88*100</f>
        <v>0.38298641675632261</v>
      </c>
      <c r="D74" s="17">
        <v>2194</v>
      </c>
      <c r="E74" s="9">
        <f>D74/D88*100</f>
        <v>0.32189500794247322</v>
      </c>
      <c r="F74" s="17">
        <v>1216.5</v>
      </c>
      <c r="G74" s="9">
        <f>F74/F88*100</f>
        <v>0.31162495571544263</v>
      </c>
      <c r="H74" s="9">
        <f t="shared" si="9"/>
        <v>-5.8582262807614853</v>
      </c>
      <c r="I74" s="10">
        <f t="shared" ref="I74:I101" si="10">F74/D74*100</f>
        <v>55.446672743846861</v>
      </c>
    </row>
    <row r="75" spans="1:9" ht="26.25" customHeight="1" x14ac:dyDescent="0.3">
      <c r="A75" s="3" t="s">
        <v>64</v>
      </c>
      <c r="B75" s="31">
        <v>4626.5</v>
      </c>
      <c r="C75" s="9">
        <f>B75/B88*100</f>
        <v>1.3712170384794355</v>
      </c>
      <c r="D75" s="17">
        <v>13112.7</v>
      </c>
      <c r="E75" s="9">
        <f>D75/D88*100</f>
        <v>1.9238435144244619</v>
      </c>
      <c r="F75" s="17">
        <v>8498.5</v>
      </c>
      <c r="G75" s="9">
        <f>F75/F88*100</f>
        <v>2.1770198817490249</v>
      </c>
      <c r="H75" s="9">
        <f t="shared" si="9"/>
        <v>83.69177564033285</v>
      </c>
      <c r="I75" s="10">
        <f t="shared" si="10"/>
        <v>64.811213556323253</v>
      </c>
    </row>
    <row r="76" spans="1:9" ht="15" customHeight="1" x14ac:dyDescent="0.3">
      <c r="A76" s="3" t="s">
        <v>65</v>
      </c>
      <c r="B76" s="31">
        <v>7251.5</v>
      </c>
      <c r="C76" s="9">
        <f>B76/B88*100</f>
        <v>2.149223031348455</v>
      </c>
      <c r="D76" s="17">
        <v>9373.5</v>
      </c>
      <c r="E76" s="9">
        <f>D76/D88*100</f>
        <v>1.3752428700769248</v>
      </c>
      <c r="F76" s="17">
        <v>6162.6</v>
      </c>
      <c r="G76" s="9">
        <f>F76/F88*100</f>
        <v>1.5786436104331991</v>
      </c>
      <c r="H76" s="9">
        <f t="shared" si="9"/>
        <v>-15.016203544094324</v>
      </c>
      <c r="I76" s="10">
        <f t="shared" si="10"/>
        <v>65.744919187069939</v>
      </c>
    </row>
    <row r="77" spans="1:9" ht="26.25" customHeight="1" x14ac:dyDescent="0.3">
      <c r="A77" s="3" t="s">
        <v>66</v>
      </c>
      <c r="B77" s="31">
        <v>706.4</v>
      </c>
      <c r="C77" s="9">
        <f>B77/B88*100</f>
        <v>0.20936511747149533</v>
      </c>
      <c r="D77" s="17">
        <v>1384</v>
      </c>
      <c r="E77" s="9">
        <f>D77/D88*100</f>
        <v>0.20305500956808703</v>
      </c>
      <c r="F77" s="17">
        <v>95.9</v>
      </c>
      <c r="G77" s="9">
        <f>F77/F88*100</f>
        <v>2.4566241885006945E-2</v>
      </c>
      <c r="H77" s="9">
        <f t="shared" si="9"/>
        <v>-86.424122310305776</v>
      </c>
      <c r="I77" s="10">
        <f t="shared" si="10"/>
        <v>6.9291907514450868</v>
      </c>
    </row>
    <row r="78" spans="1:9" ht="26.25" customHeight="1" x14ac:dyDescent="0.3">
      <c r="A78" s="3" t="s">
        <v>67</v>
      </c>
      <c r="B78" s="17">
        <f>SUM(B79:B80)</f>
        <v>5393.9</v>
      </c>
      <c r="C78" s="9">
        <f>B78/B88*100</f>
        <v>1.5986615333090297</v>
      </c>
      <c r="D78" s="17">
        <f>SUM(D79:D80)</f>
        <v>9284.7999999999993</v>
      </c>
      <c r="E78" s="9">
        <f>D78/D88*100</f>
        <v>1.3622291566746925</v>
      </c>
      <c r="F78" s="17">
        <f>SUM(F79:F80)</f>
        <v>6701.2</v>
      </c>
      <c r="G78" s="9">
        <f>F78/F88*100</f>
        <v>1.7166141826883057</v>
      </c>
      <c r="H78" s="9">
        <f t="shared" si="9"/>
        <v>24.236637683308928</v>
      </c>
      <c r="I78" s="10">
        <f t="shared" si="10"/>
        <v>72.173875581595723</v>
      </c>
    </row>
    <row r="79" spans="1:9" ht="15" customHeight="1" x14ac:dyDescent="0.3">
      <c r="A79" s="3" t="s">
        <v>68</v>
      </c>
      <c r="B79" s="32">
        <v>266.7</v>
      </c>
      <c r="C79" s="9">
        <f>B79/B88*100</f>
        <v>7.9045408875492371E-2</v>
      </c>
      <c r="D79" s="17">
        <v>500</v>
      </c>
      <c r="E79" s="9">
        <f t="shared" ref="E79:G79" si="11">D79/D88*100</f>
        <v>7.3358023687892723E-2</v>
      </c>
      <c r="F79" s="17">
        <v>229.5</v>
      </c>
      <c r="G79" s="9">
        <f t="shared" si="11"/>
        <v>5.8789911497487933E-2</v>
      </c>
      <c r="H79" s="9">
        <f t="shared" si="9"/>
        <v>-13.948256467941505</v>
      </c>
      <c r="I79" s="10">
        <f t="shared" si="10"/>
        <v>45.9</v>
      </c>
    </row>
    <row r="80" spans="1:9" ht="15" customHeight="1" x14ac:dyDescent="0.3">
      <c r="A80" s="3" t="s">
        <v>69</v>
      </c>
      <c r="B80" s="32">
        <v>5127.2</v>
      </c>
      <c r="C80" s="9">
        <f>B80/B88*100</f>
        <v>1.5196161244335376</v>
      </c>
      <c r="D80" s="17">
        <v>8784.7999999999993</v>
      </c>
      <c r="E80" s="9">
        <f t="shared" ref="E80:G80" si="12">D80/D88*100</f>
        <v>1.2888711329867999</v>
      </c>
      <c r="F80" s="17">
        <v>6471.7</v>
      </c>
      <c r="G80" s="9">
        <f t="shared" si="12"/>
        <v>1.6578242711908178</v>
      </c>
      <c r="H80" s="9">
        <f t="shared" si="9"/>
        <v>26.222889686378537</v>
      </c>
      <c r="I80" s="10">
        <f t="shared" si="10"/>
        <v>73.669292414169931</v>
      </c>
    </row>
    <row r="81" spans="1:9" ht="26.25" customHeight="1" x14ac:dyDescent="0.3">
      <c r="A81" s="3" t="s">
        <v>70</v>
      </c>
      <c r="B81" s="17">
        <f>B82</f>
        <v>670.6</v>
      </c>
      <c r="C81" s="9">
        <f>B81/B88*100</f>
        <v>0.19875459764493883</v>
      </c>
      <c r="D81" s="17">
        <f>D82</f>
        <v>1281.9000000000001</v>
      </c>
      <c r="E81" s="9">
        <f t="shared" ref="E81:G81" si="13">D81/D88*100</f>
        <v>0.18807530113101936</v>
      </c>
      <c r="F81" s="17">
        <f>F82</f>
        <v>789.8</v>
      </c>
      <c r="G81" s="9">
        <f t="shared" si="13"/>
        <v>0.20231926841270576</v>
      </c>
      <c r="H81" s="9">
        <f t="shared" si="9"/>
        <v>17.775126752162237</v>
      </c>
      <c r="I81" s="10">
        <f t="shared" si="10"/>
        <v>61.611670177080889</v>
      </c>
    </row>
    <row r="82" spans="1:9" ht="26.25" customHeight="1" x14ac:dyDescent="0.3">
      <c r="A82" s="3" t="s">
        <v>71</v>
      </c>
      <c r="B82" s="33">
        <v>670.6</v>
      </c>
      <c r="C82" s="9">
        <f>B82/B88*100</f>
        <v>0.19875459764493883</v>
      </c>
      <c r="D82" s="17">
        <v>1281.9000000000001</v>
      </c>
      <c r="E82" s="9">
        <f t="shared" ref="E82:G82" si="14">D82/D88*100</f>
        <v>0.18807530113101936</v>
      </c>
      <c r="F82" s="17">
        <v>789.8</v>
      </c>
      <c r="G82" s="9">
        <f t="shared" si="14"/>
        <v>0.20231926841270576</v>
      </c>
      <c r="H82" s="9">
        <f t="shared" si="9"/>
        <v>17.775126752162237</v>
      </c>
      <c r="I82" s="10">
        <f t="shared" si="10"/>
        <v>61.611670177080889</v>
      </c>
    </row>
    <row r="83" spans="1:9" ht="39" customHeight="1" x14ac:dyDescent="0.3">
      <c r="A83" s="3" t="s">
        <v>72</v>
      </c>
      <c r="B83" s="17">
        <f>B84</f>
        <v>44.8</v>
      </c>
      <c r="C83" s="9">
        <f>B83/B88*100</f>
        <v>1.3277968944964597E-2</v>
      </c>
      <c r="D83" s="17">
        <f>D84</f>
        <v>1473.1</v>
      </c>
      <c r="E83" s="9">
        <f t="shared" ref="E83:G83" si="15">D83/D88*100</f>
        <v>0.21612740938926953</v>
      </c>
      <c r="F83" s="17">
        <f>F84</f>
        <v>40.6</v>
      </c>
      <c r="G83" s="9">
        <f t="shared" si="15"/>
        <v>1.0400306783433597E-2</v>
      </c>
      <c r="H83" s="9">
        <f t="shared" si="9"/>
        <v>-9.3749999999999858</v>
      </c>
      <c r="I83" s="10">
        <f t="shared" si="10"/>
        <v>2.7560925938497052</v>
      </c>
    </row>
    <row r="84" spans="1:9" ht="39" customHeight="1" x14ac:dyDescent="0.3">
      <c r="A84" s="3" t="s">
        <v>73</v>
      </c>
      <c r="B84" s="34">
        <v>44.8</v>
      </c>
      <c r="C84" s="9">
        <f>B84/B88*100</f>
        <v>1.3277968944964597E-2</v>
      </c>
      <c r="D84" s="17">
        <v>1473.1</v>
      </c>
      <c r="E84" s="9">
        <f t="shared" ref="E84:G84" si="16">D84/D88*100</f>
        <v>0.21612740938926953</v>
      </c>
      <c r="F84" s="17">
        <v>40.6</v>
      </c>
      <c r="G84" s="9">
        <f t="shared" si="16"/>
        <v>1.0400306783433597E-2</v>
      </c>
      <c r="H84" s="9">
        <f t="shared" si="9"/>
        <v>-9.3749999999999858</v>
      </c>
      <c r="I84" s="10">
        <f t="shared" si="10"/>
        <v>2.7560925938497052</v>
      </c>
    </row>
    <row r="85" spans="1:9" ht="90" customHeight="1" x14ac:dyDescent="0.3">
      <c r="A85" s="3" t="s">
        <v>74</v>
      </c>
      <c r="B85" s="17">
        <f>SUM(B86:B87)</f>
        <v>9127.2000000000007</v>
      </c>
      <c r="C85" s="9">
        <f>B85/B88*100</f>
        <v>2.7051490659482336</v>
      </c>
      <c r="D85" s="17">
        <f>SUM(D86:D87)</f>
        <v>20001.5</v>
      </c>
      <c r="E85" s="9">
        <f t="shared" ref="E85:G85" si="17">D85/D88*100</f>
        <v>2.9345410215867727</v>
      </c>
      <c r="F85" s="17">
        <f>SUM(F86:F87)</f>
        <v>11180.099999999999</v>
      </c>
      <c r="G85" s="9">
        <f t="shared" si="17"/>
        <v>2.8639524598390627</v>
      </c>
      <c r="H85" s="9">
        <f t="shared" si="9"/>
        <v>22.492111490928181</v>
      </c>
      <c r="I85" s="10">
        <f t="shared" si="10"/>
        <v>55.896307776916721</v>
      </c>
    </row>
    <row r="86" spans="1:9" ht="64.5" customHeight="1" x14ac:dyDescent="0.3">
      <c r="A86" s="3" t="s">
        <v>75</v>
      </c>
      <c r="B86" s="35">
        <v>7525</v>
      </c>
      <c r="C86" s="9">
        <f>B86/B88*100</f>
        <v>2.2302838462245225</v>
      </c>
      <c r="D86" s="17">
        <v>10425</v>
      </c>
      <c r="E86" s="9">
        <f t="shared" ref="E86:G86" si="18">D86/D88*100</f>
        <v>1.5295147938925633</v>
      </c>
      <c r="F86" s="17">
        <v>6081.4</v>
      </c>
      <c r="G86" s="9">
        <f t="shared" si="18"/>
        <v>1.5578429968663317</v>
      </c>
      <c r="H86" s="9">
        <f t="shared" si="9"/>
        <v>-19.184053156146192</v>
      </c>
      <c r="I86" s="10">
        <f t="shared" si="10"/>
        <v>58.334772182254191</v>
      </c>
    </row>
    <row r="87" spans="1:9" ht="26.25" customHeight="1" x14ac:dyDescent="0.3">
      <c r="A87" s="3" t="s">
        <v>76</v>
      </c>
      <c r="B87" s="35">
        <v>1602.2</v>
      </c>
      <c r="C87" s="9">
        <f>B87/B88*100</f>
        <v>0.47486521972371154</v>
      </c>
      <c r="D87" s="17">
        <v>9576.5</v>
      </c>
      <c r="E87" s="9">
        <f t="shared" ref="E87:G87" si="19">D87/D88*100</f>
        <v>1.4050262276942092</v>
      </c>
      <c r="F87" s="17">
        <v>5098.7</v>
      </c>
      <c r="G87" s="9">
        <f t="shared" si="19"/>
        <v>1.306109462972731</v>
      </c>
      <c r="H87" s="9">
        <f t="shared" si="9"/>
        <v>218.23118212457871</v>
      </c>
      <c r="I87" s="10">
        <f t="shared" si="10"/>
        <v>53.241789797942886</v>
      </c>
    </row>
    <row r="88" spans="1:9" s="14" customFormat="1" ht="15" customHeight="1" x14ac:dyDescent="0.3">
      <c r="A88" s="12" t="s">
        <v>77</v>
      </c>
      <c r="B88" s="16">
        <f>B43+B50+B52+B55+B60+B64+B71+B73+B78+B81+B83+B85</f>
        <v>337401</v>
      </c>
      <c r="C88" s="13">
        <f>C43+C50+C52+C55+C60+C64+C71+C73+C78+C81+C83+C85</f>
        <v>99.999999999999986</v>
      </c>
      <c r="D88" s="16">
        <f>D43+D50+D52+D55+D60+D64+D71+D73+D78+D81+D83+D85</f>
        <v>681588.7</v>
      </c>
      <c r="E88" s="13"/>
      <c r="F88" s="16">
        <f>F43+F50+F52+F55+F60+F64+F71+F73+F78+F81+F83+F85</f>
        <v>390373.09999999986</v>
      </c>
      <c r="G88" s="13"/>
      <c r="H88" s="9">
        <f t="shared" si="9"/>
        <v>15.700042382802621</v>
      </c>
      <c r="I88" s="10">
        <f t="shared" si="10"/>
        <v>57.273998233832202</v>
      </c>
    </row>
    <row r="89" spans="1:9" ht="115.5" customHeight="1" x14ac:dyDescent="0.3">
      <c r="A89" s="3" t="s">
        <v>78</v>
      </c>
      <c r="B89" s="36">
        <v>112853.4</v>
      </c>
      <c r="C89" s="9">
        <f>B89/B88*100</f>
        <v>33.447855815483649</v>
      </c>
      <c r="D89" s="17">
        <v>185975.3</v>
      </c>
      <c r="E89" s="9">
        <f t="shared" ref="E89:G89" si="20">D89/D88*100</f>
        <v>27.28556092552591</v>
      </c>
      <c r="F89" s="17">
        <v>108535</v>
      </c>
      <c r="G89" s="9">
        <f t="shared" si="20"/>
        <v>27.802889082265153</v>
      </c>
      <c r="H89" s="9">
        <f t="shared" si="9"/>
        <v>-3.8265572858239096</v>
      </c>
      <c r="I89" s="10">
        <f t="shared" si="10"/>
        <v>58.359900481408019</v>
      </c>
    </row>
    <row r="90" spans="1:9" ht="51.75" customHeight="1" x14ac:dyDescent="0.3">
      <c r="A90" s="3" t="s">
        <v>79</v>
      </c>
      <c r="B90" s="36">
        <v>26400.7</v>
      </c>
      <c r="C90" s="9">
        <f>B90/B88*100</f>
        <v>7.8247248822617603</v>
      </c>
      <c r="D90" s="17">
        <v>68079.600000000006</v>
      </c>
      <c r="E90" s="9">
        <f t="shared" ref="E90:G90" si="21">D90/D88*100</f>
        <v>9.9883698189245216</v>
      </c>
      <c r="F90" s="17">
        <v>26325.8</v>
      </c>
      <c r="G90" s="9">
        <f t="shared" si="21"/>
        <v>6.743753603924044</v>
      </c>
      <c r="H90" s="9">
        <f t="shared" si="9"/>
        <v>-0.28370459874170706</v>
      </c>
      <c r="I90" s="10">
        <f t="shared" si="10"/>
        <v>38.66914611719222</v>
      </c>
    </row>
    <row r="91" spans="1:9" ht="26.25" customHeight="1" x14ac:dyDescent="0.3">
      <c r="A91" s="3" t="s">
        <v>80</v>
      </c>
      <c r="B91" s="36">
        <v>4228.6000000000004</v>
      </c>
      <c r="C91" s="9">
        <f>B91/B88*100</f>
        <v>1.2532861491222613</v>
      </c>
      <c r="D91" s="17">
        <v>10380.4</v>
      </c>
      <c r="E91" s="9">
        <f t="shared" ref="E91:G91" si="22">D91/D88*100</f>
        <v>1.5229712581796031</v>
      </c>
      <c r="F91" s="17">
        <v>7837.1</v>
      </c>
      <c r="G91" s="9">
        <f t="shared" si="22"/>
        <v>2.0075922239519075</v>
      </c>
      <c r="H91" s="9">
        <f t="shared" si="9"/>
        <v>85.335572056945551</v>
      </c>
      <c r="I91" s="10">
        <f t="shared" si="10"/>
        <v>75.499017378906402</v>
      </c>
    </row>
    <row r="92" spans="1:9" ht="51.75" customHeight="1" x14ac:dyDescent="0.3">
      <c r="A92" s="3" t="s">
        <v>81</v>
      </c>
      <c r="B92" s="36">
        <v>4879</v>
      </c>
      <c r="C92" s="9">
        <f>B92/B88*100</f>
        <v>1.4460538054125507</v>
      </c>
      <c r="D92" s="17">
        <v>11807.9</v>
      </c>
      <c r="E92" s="9">
        <f t="shared" ref="E92:G92" si="23">D92/D88*100</f>
        <v>1.7324084158085369</v>
      </c>
      <c r="F92" s="17">
        <v>6805.3</v>
      </c>
      <c r="G92" s="9">
        <f t="shared" si="23"/>
        <v>1.7432809791453361</v>
      </c>
      <c r="H92" s="9">
        <f t="shared" si="9"/>
        <v>39.481451117032179</v>
      </c>
      <c r="I92" s="10">
        <f t="shared" si="10"/>
        <v>57.633448792757392</v>
      </c>
    </row>
    <row r="93" spans="1:9" ht="15" customHeight="1" x14ac:dyDescent="0.3">
      <c r="A93" s="3" t="s">
        <v>82</v>
      </c>
      <c r="B93" s="36">
        <v>12146.5</v>
      </c>
      <c r="C93" s="9">
        <f>B93/B88*100</f>
        <v>3.6000189685270643</v>
      </c>
      <c r="D93" s="17">
        <v>28264.799999999999</v>
      </c>
      <c r="E93" s="9">
        <f t="shared" ref="E93:G93" si="24">D93/D88*100</f>
        <v>4.1468997358671</v>
      </c>
      <c r="F93" s="17">
        <v>16765.400000000001</v>
      </c>
      <c r="G93" s="9">
        <f t="shared" si="24"/>
        <v>4.2947119050979712</v>
      </c>
      <c r="H93" s="9">
        <f t="shared" si="9"/>
        <v>38.026592022393288</v>
      </c>
      <c r="I93" s="10">
        <f t="shared" si="10"/>
        <v>59.315473663355135</v>
      </c>
    </row>
    <row r="94" spans="1:9" ht="51.75" customHeight="1" x14ac:dyDescent="0.3">
      <c r="A94" s="3" t="s">
        <v>83</v>
      </c>
      <c r="B94" s="36">
        <v>175624.8</v>
      </c>
      <c r="C94" s="9">
        <f>B94/B88*100</f>
        <v>52.052246436732553</v>
      </c>
      <c r="D94" s="17">
        <v>357401.8</v>
      </c>
      <c r="E94" s="9">
        <f t="shared" ref="E94:G94" si="25">D94/D88*100</f>
        <v>52.436579420990995</v>
      </c>
      <c r="F94" s="17">
        <v>222203.2</v>
      </c>
      <c r="G94" s="9">
        <f t="shared" si="25"/>
        <v>56.920725326617053</v>
      </c>
      <c r="H94" s="9">
        <f t="shared" si="9"/>
        <v>26.521539099261631</v>
      </c>
      <c r="I94" s="10">
        <f t="shared" si="10"/>
        <v>62.171818944392562</v>
      </c>
    </row>
    <row r="95" spans="1:9" ht="42" customHeight="1" x14ac:dyDescent="0.3">
      <c r="A95" s="3" t="s">
        <v>84</v>
      </c>
      <c r="B95" s="36">
        <v>44.8</v>
      </c>
      <c r="C95" s="9">
        <f>B95/B88*100</f>
        <v>1.3277968944964597E-2</v>
      </c>
      <c r="D95" s="17">
        <v>1473.1</v>
      </c>
      <c r="E95" s="9">
        <f t="shared" ref="E95:G95" si="26">D95/D88*100</f>
        <v>0.21612740938926953</v>
      </c>
      <c r="F95" s="17">
        <v>40.6</v>
      </c>
      <c r="G95" s="9">
        <f t="shared" si="26"/>
        <v>1.0400306783433597E-2</v>
      </c>
      <c r="H95" s="9">
        <f t="shared" si="9"/>
        <v>-9.3749999999999858</v>
      </c>
      <c r="I95" s="10">
        <f t="shared" si="10"/>
        <v>2.7560925938497052</v>
      </c>
    </row>
    <row r="96" spans="1:9" ht="15" customHeight="1" x14ac:dyDescent="0.3">
      <c r="A96" s="3" t="s">
        <v>85</v>
      </c>
      <c r="B96" s="17">
        <f>SUM(B97:B101)</f>
        <v>1223.1999999999998</v>
      </c>
      <c r="C96" s="9">
        <f>B96/B88*100</f>
        <v>0.36253597351519407</v>
      </c>
      <c r="D96" s="17">
        <f>SUM(D97:D101)</f>
        <v>18205.8</v>
      </c>
      <c r="E96" s="9">
        <f t="shared" ref="E96:G96" si="27">D96/D88*100</f>
        <v>2.6710830153140743</v>
      </c>
      <c r="F96" s="17">
        <f>SUM(F97:F101)</f>
        <v>1860.7</v>
      </c>
      <c r="G96" s="9">
        <f t="shared" si="27"/>
        <v>0.47664657221514517</v>
      </c>
      <c r="H96" s="9">
        <f t="shared" si="9"/>
        <v>52.117396991497742</v>
      </c>
      <c r="I96" s="10">
        <f t="shared" si="10"/>
        <v>10.220369332849971</v>
      </c>
    </row>
    <row r="97" spans="1:9" ht="77.25" customHeight="1" x14ac:dyDescent="0.3">
      <c r="A97" s="3" t="s">
        <v>86</v>
      </c>
      <c r="B97" s="37">
        <v>214.1</v>
      </c>
      <c r="C97" s="9">
        <f>B97/B88*100</f>
        <v>6.3455650694574109E-2</v>
      </c>
      <c r="D97" s="17">
        <v>2227.8000000000002</v>
      </c>
      <c r="E97" s="9">
        <f t="shared" ref="E97:G97" si="28">D97/D88*100</f>
        <v>0.32685401034377481</v>
      </c>
      <c r="F97" s="17">
        <v>1537.8</v>
      </c>
      <c r="G97" s="9">
        <f t="shared" si="28"/>
        <v>0.39393083181192573</v>
      </c>
      <c r="H97" s="9">
        <f t="shared" si="9"/>
        <v>618.2624941616067</v>
      </c>
      <c r="I97" s="10">
        <f t="shared" si="10"/>
        <v>69.027740371667107</v>
      </c>
    </row>
    <row r="98" spans="1:9" ht="15" customHeight="1" x14ac:dyDescent="0.3">
      <c r="A98" s="3" t="s">
        <v>87</v>
      </c>
      <c r="B98" s="37">
        <v>838</v>
      </c>
      <c r="C98" s="9">
        <f>B98/B88*100</f>
        <v>0.24836915124732883</v>
      </c>
      <c r="D98" s="17">
        <v>116</v>
      </c>
      <c r="E98" s="9">
        <f>D98/D88*100</f>
        <v>1.7019061495591112E-2</v>
      </c>
      <c r="F98" s="17">
        <v>116</v>
      </c>
      <c r="G98" s="9">
        <f>F98/F88*100</f>
        <v>2.97151622383817E-2</v>
      </c>
      <c r="H98" s="9">
        <f t="shared" si="9"/>
        <v>-86.157517899761331</v>
      </c>
      <c r="I98" s="10">
        <f t="shared" si="10"/>
        <v>100</v>
      </c>
    </row>
    <row r="99" spans="1:9" ht="26.25" customHeight="1" x14ac:dyDescent="0.3">
      <c r="A99" s="3" t="s">
        <v>88</v>
      </c>
      <c r="B99" s="37">
        <v>171.1</v>
      </c>
      <c r="C99" s="9">
        <f>B99/B88*100</f>
        <v>5.0711171573291129E-2</v>
      </c>
      <c r="D99" s="17">
        <v>557.4</v>
      </c>
      <c r="E99" s="9">
        <f>D99/D88*100</f>
        <v>8.1779524807262791E-2</v>
      </c>
      <c r="F99" s="17">
        <v>206.9</v>
      </c>
      <c r="G99" s="9">
        <f>F99/F88*100</f>
        <v>5.3000578164837706E-2</v>
      </c>
      <c r="H99" s="9">
        <f t="shared" si="9"/>
        <v>20.923436586791368</v>
      </c>
      <c r="I99" s="10">
        <f t="shared" si="10"/>
        <v>37.118765697883035</v>
      </c>
    </row>
    <row r="100" spans="1:9" ht="15" customHeight="1" x14ac:dyDescent="0.3">
      <c r="A100" s="3" t="s">
        <v>89</v>
      </c>
      <c r="B100" s="17">
        <v>0</v>
      </c>
      <c r="C100" s="9">
        <f>B100/B88*100</f>
        <v>0</v>
      </c>
      <c r="D100" s="17">
        <v>15304.6</v>
      </c>
      <c r="E100" s="9">
        <f>D100/D88*100</f>
        <v>2.2454304186674459</v>
      </c>
      <c r="F100" s="17">
        <v>0</v>
      </c>
      <c r="G100" s="9">
        <f>F100/F88*100</f>
        <v>0</v>
      </c>
      <c r="H100" s="9" t="e">
        <f t="shared" si="9"/>
        <v>#DIV/0!</v>
      </c>
      <c r="I100" s="10">
        <f t="shared" si="10"/>
        <v>0</v>
      </c>
    </row>
    <row r="101" spans="1:9" ht="15" customHeight="1" x14ac:dyDescent="0.3">
      <c r="A101" s="3" t="s">
        <v>90</v>
      </c>
      <c r="B101" s="17">
        <v>0</v>
      </c>
      <c r="C101" s="9">
        <f>B101/B88*100</f>
        <v>0</v>
      </c>
      <c r="D101" s="17">
        <v>0</v>
      </c>
      <c r="E101" s="9">
        <f>D101/D88*100</f>
        <v>0</v>
      </c>
      <c r="F101" s="17">
        <v>0</v>
      </c>
      <c r="G101" s="9">
        <f>F101/F88*100</f>
        <v>0</v>
      </c>
      <c r="H101" s="9" t="e">
        <f t="shared" si="9"/>
        <v>#DIV/0!</v>
      </c>
      <c r="I101" s="10" t="e">
        <f t="shared" si="10"/>
        <v>#DIV/0!</v>
      </c>
    </row>
    <row r="102" spans="1:9" ht="26.25" customHeight="1" x14ac:dyDescent="0.3">
      <c r="A102" s="3" t="s">
        <v>91</v>
      </c>
      <c r="B102" s="17">
        <f>B42-B88</f>
        <v>2093</v>
      </c>
      <c r="C102" s="9"/>
      <c r="D102" s="17">
        <f>D42-D88</f>
        <v>-20499.699999999953</v>
      </c>
      <c r="E102" s="9"/>
      <c r="F102" s="17">
        <f>F42-F88</f>
        <v>31140.90000000014</v>
      </c>
      <c r="G102" s="9"/>
      <c r="H102" s="9"/>
      <c r="I102" s="9"/>
    </row>
    <row r="103" spans="1:9" x14ac:dyDescent="0.3">
      <c r="A103" s="44" t="s">
        <v>92</v>
      </c>
      <c r="B103" s="45"/>
      <c r="C103" s="45"/>
      <c r="D103" s="45"/>
      <c r="E103" s="45"/>
      <c r="F103" s="45"/>
      <c r="G103" s="45"/>
      <c r="H103" s="45"/>
      <c r="I103" s="46"/>
    </row>
    <row r="104" spans="1:9" ht="64.5" customHeight="1" x14ac:dyDescent="0.3">
      <c r="A104" s="3" t="s">
        <v>93</v>
      </c>
      <c r="B104" s="7"/>
      <c r="C104" s="8"/>
      <c r="D104" s="8"/>
      <c r="E104" s="8"/>
      <c r="F104" s="8"/>
      <c r="G104" s="8"/>
      <c r="H104" s="8"/>
      <c r="I104" s="8"/>
    </row>
    <row r="105" spans="1:9" ht="39" customHeight="1" x14ac:dyDescent="0.3">
      <c r="A105" s="3" t="s">
        <v>94</v>
      </c>
      <c r="B105" s="7">
        <v>0</v>
      </c>
      <c r="C105" s="8"/>
      <c r="D105" s="8">
        <v>12550</v>
      </c>
      <c r="E105" s="8"/>
      <c r="F105" s="8">
        <v>0</v>
      </c>
      <c r="G105" s="8"/>
      <c r="H105" s="8"/>
      <c r="I105" s="8"/>
    </row>
    <row r="106" spans="1:9" ht="39" customHeight="1" x14ac:dyDescent="0.3">
      <c r="A106" s="3" t="s">
        <v>95</v>
      </c>
      <c r="B106" s="7">
        <v>0</v>
      </c>
      <c r="C106" s="8"/>
      <c r="D106" s="8">
        <v>-35469</v>
      </c>
      <c r="E106" s="8"/>
      <c r="F106" s="8">
        <v>-20690</v>
      </c>
      <c r="G106" s="8"/>
      <c r="H106" s="8"/>
      <c r="I106" s="8"/>
    </row>
    <row r="107" spans="1:9" ht="39" customHeight="1" x14ac:dyDescent="0.3">
      <c r="A107" s="3" t="s">
        <v>96</v>
      </c>
      <c r="B107" s="7">
        <v>0</v>
      </c>
      <c r="C107" s="8"/>
      <c r="D107" s="8">
        <v>0</v>
      </c>
      <c r="E107" s="8"/>
      <c r="F107" s="8">
        <v>0</v>
      </c>
      <c r="G107" s="8"/>
      <c r="H107" s="8"/>
      <c r="I107" s="8"/>
    </row>
    <row r="108" spans="1:9" ht="51.75" customHeight="1" x14ac:dyDescent="0.3">
      <c r="A108" s="3" t="s">
        <v>97</v>
      </c>
      <c r="B108" s="7">
        <v>0</v>
      </c>
      <c r="C108" s="8"/>
      <c r="D108" s="8">
        <v>0</v>
      </c>
      <c r="E108" s="8"/>
      <c r="F108" s="8">
        <v>0</v>
      </c>
      <c r="G108" s="8"/>
      <c r="H108" s="8"/>
      <c r="I108" s="8"/>
    </row>
    <row r="109" spans="1:9" ht="51.75" customHeight="1" x14ac:dyDescent="0.3">
      <c r="A109" s="3" t="s">
        <v>98</v>
      </c>
      <c r="B109" s="7">
        <v>0</v>
      </c>
      <c r="C109" s="8"/>
      <c r="D109" s="8">
        <v>0</v>
      </c>
      <c r="E109" s="8"/>
      <c r="F109" s="8">
        <v>0</v>
      </c>
      <c r="G109" s="8"/>
      <c r="H109" s="8"/>
      <c r="I109" s="8"/>
    </row>
    <row r="110" spans="1:9" ht="39" customHeight="1" x14ac:dyDescent="0.3">
      <c r="A110" s="3" t="s">
        <v>99</v>
      </c>
      <c r="B110" s="7">
        <v>0</v>
      </c>
      <c r="C110" s="8"/>
      <c r="D110" s="8">
        <v>0</v>
      </c>
      <c r="E110" s="8"/>
      <c r="F110" s="8">
        <v>0</v>
      </c>
      <c r="G110" s="8"/>
      <c r="H110" s="8"/>
      <c r="I110" s="8"/>
    </row>
    <row r="111" spans="1:9" ht="39" customHeight="1" x14ac:dyDescent="0.3">
      <c r="A111" s="3" t="s">
        <v>100</v>
      </c>
      <c r="B111" s="38">
        <v>-2093</v>
      </c>
      <c r="C111" s="8"/>
      <c r="D111" s="8">
        <v>33281</v>
      </c>
      <c r="E111" s="8"/>
      <c r="F111" s="8">
        <v>-10451</v>
      </c>
      <c r="G111" s="8"/>
      <c r="H111" s="8"/>
      <c r="I111" s="8"/>
    </row>
    <row r="112" spans="1:9" ht="39" customHeight="1" x14ac:dyDescent="0.3">
      <c r="A112" s="3" t="s">
        <v>101</v>
      </c>
      <c r="B112" s="39">
        <v>-2093</v>
      </c>
      <c r="C112" s="7"/>
      <c r="D112" s="7">
        <f t="shared" ref="D112:F112" si="29">SUM(D105:D111)</f>
        <v>10362</v>
      </c>
      <c r="E112" s="7"/>
      <c r="F112" s="7">
        <f t="shared" si="29"/>
        <v>-31141</v>
      </c>
      <c r="G112" s="7"/>
      <c r="H112" s="7"/>
      <c r="I112" s="8"/>
    </row>
    <row r="113" spans="1:9" x14ac:dyDescent="0.3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3">
      <c r="A114" s="1"/>
      <c r="B114" s="1"/>
      <c r="C114" s="1"/>
      <c r="D114" s="6"/>
      <c r="E114" s="1"/>
      <c r="F114" s="1"/>
      <c r="G114" s="1"/>
      <c r="H114" s="1"/>
      <c r="I114" s="1"/>
    </row>
  </sheetData>
  <autoFilter ref="A6:I112" xr:uid="{00000000-0009-0000-0000-000000000000}"/>
  <mergeCells count="3">
    <mergeCell ref="A2:I2"/>
    <mergeCell ref="A7:I7"/>
    <mergeCell ref="A103:I103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2025-08-13T06:24:07Z</dcterms:modified>
</cp:coreProperties>
</file>