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Информация!$A$6:$I$112</definedName>
  </definedNames>
  <calcPr calcId="125725"/>
</workbook>
</file>

<file path=xl/calcChain.xml><?xml version="1.0" encoding="utf-8"?>
<calcChain xmlns="http://schemas.openxmlformats.org/spreadsheetml/2006/main">
  <c r="F55" i="1"/>
  <c r="D55"/>
  <c r="I56"/>
  <c r="H56"/>
  <c r="C56"/>
  <c r="B96"/>
  <c r="B112"/>
  <c r="B33"/>
  <c r="B32"/>
  <c r="B31" s="1"/>
  <c r="B25"/>
  <c r="B19"/>
  <c r="B14"/>
  <c r="B12"/>
  <c r="B11"/>
  <c r="B9"/>
  <c r="B8" l="1"/>
  <c r="B42"/>
  <c r="H40" l="1"/>
  <c r="I38"/>
  <c r="H38"/>
  <c r="H39"/>
  <c r="H36"/>
  <c r="H26"/>
  <c r="F52" l="1"/>
  <c r="F25" l="1"/>
  <c r="H25" s="1"/>
  <c r="D52" l="1"/>
  <c r="I53"/>
  <c r="H53"/>
  <c r="I22"/>
  <c r="H37"/>
  <c r="D112"/>
  <c r="I10"/>
  <c r="I13"/>
  <c r="I15"/>
  <c r="I17"/>
  <c r="I18"/>
  <c r="I24"/>
  <c r="I26"/>
  <c r="I27"/>
  <c r="I28"/>
  <c r="I29"/>
  <c r="I30"/>
  <c r="I34"/>
  <c r="I36"/>
  <c r="I37"/>
  <c r="I41"/>
  <c r="I44"/>
  <c r="I45"/>
  <c r="I46"/>
  <c r="I47"/>
  <c r="I48"/>
  <c r="I49"/>
  <c r="I51"/>
  <c r="I54"/>
  <c r="I57"/>
  <c r="I58"/>
  <c r="I59"/>
  <c r="I61"/>
  <c r="I62"/>
  <c r="I63"/>
  <c r="I65"/>
  <c r="I66"/>
  <c r="I67"/>
  <c r="I68"/>
  <c r="I69"/>
  <c r="I70"/>
  <c r="I72"/>
  <c r="I74"/>
  <c r="I75"/>
  <c r="I76"/>
  <c r="I77"/>
  <c r="I79"/>
  <c r="I80"/>
  <c r="I82"/>
  <c r="I84"/>
  <c r="I86"/>
  <c r="I87"/>
  <c r="I89"/>
  <c r="I90"/>
  <c r="I91"/>
  <c r="I92"/>
  <c r="I93"/>
  <c r="I94"/>
  <c r="I95"/>
  <c r="I97"/>
  <c r="I98"/>
  <c r="I99"/>
  <c r="I100"/>
  <c r="I101"/>
  <c r="H10"/>
  <c r="H13"/>
  <c r="H15"/>
  <c r="H16"/>
  <c r="H18"/>
  <c r="H22"/>
  <c r="H24"/>
  <c r="H27"/>
  <c r="H28"/>
  <c r="H29"/>
  <c r="H30"/>
  <c r="H34"/>
  <c r="H41"/>
  <c r="F33"/>
  <c r="F32" s="1"/>
  <c r="D33"/>
  <c r="D25"/>
  <c r="I25" s="1"/>
  <c r="F19"/>
  <c r="D19"/>
  <c r="F9"/>
  <c r="D9"/>
  <c r="F14"/>
  <c r="D14"/>
  <c r="F12"/>
  <c r="F11" s="1"/>
  <c r="D12"/>
  <c r="D11" s="1"/>
  <c r="F8" l="1"/>
  <c r="I14"/>
  <c r="F31"/>
  <c r="I33"/>
  <c r="I11"/>
  <c r="D32"/>
  <c r="I32" s="1"/>
  <c r="D8"/>
  <c r="I9"/>
  <c r="H11"/>
  <c r="H14"/>
  <c r="H33"/>
  <c r="I12"/>
  <c r="H12"/>
  <c r="H9"/>
  <c r="F96"/>
  <c r="H44"/>
  <c r="H46"/>
  <c r="H48"/>
  <c r="H51"/>
  <c r="D96"/>
  <c r="H57"/>
  <c r="H58"/>
  <c r="H59"/>
  <c r="H61"/>
  <c r="H62"/>
  <c r="H63"/>
  <c r="H65"/>
  <c r="H66"/>
  <c r="H67"/>
  <c r="H68"/>
  <c r="H69"/>
  <c r="H70"/>
  <c r="H72"/>
  <c r="H74"/>
  <c r="H75"/>
  <c r="H76"/>
  <c r="H77"/>
  <c r="H79"/>
  <c r="H80"/>
  <c r="H82"/>
  <c r="H84"/>
  <c r="H86"/>
  <c r="H87"/>
  <c r="H89"/>
  <c r="H90"/>
  <c r="H91"/>
  <c r="H92"/>
  <c r="H93"/>
  <c r="H94"/>
  <c r="H95"/>
  <c r="H97"/>
  <c r="H98"/>
  <c r="H99"/>
  <c r="H100"/>
  <c r="H101"/>
  <c r="H49"/>
  <c r="H54"/>
  <c r="H47"/>
  <c r="H45"/>
  <c r="F85"/>
  <c r="D85"/>
  <c r="D88" s="1"/>
  <c r="F83"/>
  <c r="D83"/>
  <c r="F81"/>
  <c r="D81"/>
  <c r="F78"/>
  <c r="D78"/>
  <c r="F73"/>
  <c r="D73"/>
  <c r="F71"/>
  <c r="D71"/>
  <c r="F64"/>
  <c r="D64"/>
  <c r="F60"/>
  <c r="D60"/>
  <c r="I52"/>
  <c r="F50"/>
  <c r="F43"/>
  <c r="D50"/>
  <c r="D43"/>
  <c r="H8" l="1"/>
  <c r="I50"/>
  <c r="I71"/>
  <c r="I83"/>
  <c r="F42"/>
  <c r="I96"/>
  <c r="I8"/>
  <c r="I60"/>
  <c r="I78"/>
  <c r="I43"/>
  <c r="I55"/>
  <c r="I64"/>
  <c r="I73"/>
  <c r="I81"/>
  <c r="I85"/>
  <c r="D31"/>
  <c r="I31" s="1"/>
  <c r="H32"/>
  <c r="H31"/>
  <c r="H96"/>
  <c r="B85"/>
  <c r="H85" s="1"/>
  <c r="B83"/>
  <c r="H83" s="1"/>
  <c r="B81"/>
  <c r="H81" s="1"/>
  <c r="B78"/>
  <c r="H78" s="1"/>
  <c r="B73"/>
  <c r="H73" s="1"/>
  <c r="B71"/>
  <c r="H71" s="1"/>
  <c r="B64"/>
  <c r="H64" s="1"/>
  <c r="B60"/>
  <c r="H60" s="1"/>
  <c r="B55"/>
  <c r="H55" s="1"/>
  <c r="B52"/>
  <c r="H52" s="1"/>
  <c r="B50"/>
  <c r="H50" s="1"/>
  <c r="B43"/>
  <c r="H43" s="1"/>
  <c r="F88"/>
  <c r="E53" l="1"/>
  <c r="E56"/>
  <c r="G53"/>
  <c r="G56"/>
  <c r="I88"/>
  <c r="D42"/>
  <c r="E31" s="1"/>
  <c r="G40"/>
  <c r="G36"/>
  <c r="G28"/>
  <c r="G24"/>
  <c r="G20"/>
  <c r="G16"/>
  <c r="G38"/>
  <c r="G30"/>
  <c r="G22"/>
  <c r="G29"/>
  <c r="G17"/>
  <c r="G39"/>
  <c r="G35"/>
  <c r="G27"/>
  <c r="G23"/>
  <c r="G15"/>
  <c r="G34"/>
  <c r="G26"/>
  <c r="G18"/>
  <c r="G10"/>
  <c r="G41"/>
  <c r="G37"/>
  <c r="G33"/>
  <c r="G25"/>
  <c r="G21"/>
  <c r="G13"/>
  <c r="G11"/>
  <c r="G12"/>
  <c r="G32"/>
  <c r="G19"/>
  <c r="G9"/>
  <c r="G8"/>
  <c r="G14"/>
  <c r="G31"/>
  <c r="C41"/>
  <c r="G81"/>
  <c r="G64"/>
  <c r="G45"/>
  <c r="E43"/>
  <c r="G79"/>
  <c r="G85"/>
  <c r="G76"/>
  <c r="G84"/>
  <c r="G75"/>
  <c r="G44"/>
  <c r="G60"/>
  <c r="G58"/>
  <c r="G87"/>
  <c r="G80"/>
  <c r="G68"/>
  <c r="G50"/>
  <c r="F102"/>
  <c r="F112" s="1"/>
  <c r="G83"/>
  <c r="G77"/>
  <c r="G66"/>
  <c r="G55"/>
  <c r="G86"/>
  <c r="G82"/>
  <c r="G78"/>
  <c r="G70"/>
  <c r="G62"/>
  <c r="G52"/>
  <c r="G48"/>
  <c r="G46"/>
  <c r="E70"/>
  <c r="E80"/>
  <c r="E82"/>
  <c r="E67"/>
  <c r="E61"/>
  <c r="E55"/>
  <c r="E74"/>
  <c r="G74" s="1"/>
  <c r="E92"/>
  <c r="G92" s="1"/>
  <c r="E73"/>
  <c r="G73" s="1"/>
  <c r="E68"/>
  <c r="E64"/>
  <c r="E51"/>
  <c r="E84"/>
  <c r="E76"/>
  <c r="E72"/>
  <c r="G72" s="1"/>
  <c r="E69"/>
  <c r="E63"/>
  <c r="E54"/>
  <c r="E45"/>
  <c r="E99"/>
  <c r="G99" s="1"/>
  <c r="E86"/>
  <c r="E78"/>
  <c r="E71"/>
  <c r="E66"/>
  <c r="E58"/>
  <c r="E48"/>
  <c r="E96"/>
  <c r="G96" s="1"/>
  <c r="E46"/>
  <c r="E98"/>
  <c r="G98" s="1"/>
  <c r="E95"/>
  <c r="G95" s="1"/>
  <c r="E91"/>
  <c r="G91" s="1"/>
  <c r="E65"/>
  <c r="E60"/>
  <c r="E57"/>
  <c r="E50"/>
  <c r="E47"/>
  <c r="E101"/>
  <c r="G101" s="1"/>
  <c r="E94"/>
  <c r="G94" s="1"/>
  <c r="E90"/>
  <c r="G90" s="1"/>
  <c r="E62"/>
  <c r="E59"/>
  <c r="E52"/>
  <c r="E49"/>
  <c r="E44"/>
  <c r="E100"/>
  <c r="G100" s="1"/>
  <c r="E97"/>
  <c r="G97" s="1"/>
  <c r="E93"/>
  <c r="G93" s="1"/>
  <c r="E89"/>
  <c r="G89" s="1"/>
  <c r="B88"/>
  <c r="C53" s="1"/>
  <c r="G43"/>
  <c r="E87"/>
  <c r="E85"/>
  <c r="E83"/>
  <c r="E81"/>
  <c r="E79"/>
  <c r="E77"/>
  <c r="E75"/>
  <c r="G71"/>
  <c r="G69"/>
  <c r="G67"/>
  <c r="G65"/>
  <c r="G63"/>
  <c r="G61"/>
  <c r="G59"/>
  <c r="G57"/>
  <c r="G54"/>
  <c r="G51"/>
  <c r="G49"/>
  <c r="G47"/>
  <c r="D102" l="1"/>
  <c r="C36"/>
  <c r="C31"/>
  <c r="C13"/>
  <c r="C12"/>
  <c r="C14"/>
  <c r="C35"/>
  <c r="C29"/>
  <c r="C9"/>
  <c r="C27"/>
  <c r="C37"/>
  <c r="C28"/>
  <c r="C30"/>
  <c r="C11"/>
  <c r="I42"/>
  <c r="C21"/>
  <c r="C20"/>
  <c r="C15"/>
  <c r="C34"/>
  <c r="G42"/>
  <c r="E39"/>
  <c r="E35"/>
  <c r="E27"/>
  <c r="E23"/>
  <c r="E15"/>
  <c r="E30"/>
  <c r="E22"/>
  <c r="E41"/>
  <c r="E17"/>
  <c r="E9"/>
  <c r="E40"/>
  <c r="E24"/>
  <c r="E16"/>
  <c r="E38"/>
  <c r="E34"/>
  <c r="E26"/>
  <c r="E18"/>
  <c r="E10"/>
  <c r="E37"/>
  <c r="E29"/>
  <c r="E21"/>
  <c r="E13"/>
  <c r="E36"/>
  <c r="E28"/>
  <c r="E20"/>
  <c r="E25"/>
  <c r="E19"/>
  <c r="E14"/>
  <c r="E12"/>
  <c r="E11"/>
  <c r="E33"/>
  <c r="E32"/>
  <c r="E8"/>
  <c r="E42" s="1"/>
  <c r="C33"/>
  <c r="C25"/>
  <c r="C17"/>
  <c r="C40"/>
  <c r="C32"/>
  <c r="C24"/>
  <c r="C16"/>
  <c r="H42"/>
  <c r="C39"/>
  <c r="C23"/>
  <c r="C38"/>
  <c r="C22"/>
  <c r="C8"/>
  <c r="C19"/>
  <c r="C18"/>
  <c r="C26"/>
  <c r="C10"/>
  <c r="H88"/>
  <c r="C101"/>
  <c r="C90"/>
  <c r="C57"/>
  <c r="C89"/>
  <c r="C91"/>
  <c r="C43"/>
  <c r="C58"/>
  <c r="C54"/>
  <c r="C73"/>
  <c r="C50"/>
  <c r="C64"/>
  <c r="C76"/>
  <c r="C77"/>
  <c r="C94"/>
  <c r="C61"/>
  <c r="C84"/>
  <c r="C86"/>
  <c r="C99"/>
  <c r="C49"/>
  <c r="C68"/>
  <c r="C92"/>
  <c r="C44"/>
  <c r="C46"/>
  <c r="C70"/>
  <c r="C93"/>
  <c r="C45"/>
  <c r="C60"/>
  <c r="C82"/>
  <c r="C55"/>
  <c r="C85"/>
  <c r="C69"/>
  <c r="C51"/>
  <c r="C72"/>
  <c r="C74"/>
  <c r="C97"/>
  <c r="C62"/>
  <c r="C52"/>
  <c r="C75"/>
  <c r="C98"/>
  <c r="C63"/>
  <c r="C66"/>
  <c r="C87"/>
  <c r="C78"/>
  <c r="C81"/>
  <c r="C65"/>
  <c r="C47"/>
  <c r="C96"/>
  <c r="C79"/>
  <c r="B102"/>
  <c r="C83"/>
  <c r="C59"/>
  <c r="C80"/>
  <c r="C67"/>
  <c r="C48"/>
  <c r="C71"/>
  <c r="C95"/>
  <c r="C100"/>
  <c r="C42" l="1"/>
  <c r="C88"/>
</calcChain>
</file>

<file path=xl/sharedStrings.xml><?xml version="1.0" encoding="utf-8"?>
<sst xmlns="http://schemas.openxmlformats.org/spreadsheetml/2006/main" count="119" uniqueCount="117">
  <si>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</si>
  <si>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</si>
  <si>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</si>
  <si>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</si>
  <si>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</si>
  <si>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</si>
  <si>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</si>
  <si>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</si>
  <si>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</si>
  <si>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</si>
  <si>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</si>
  <si>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</si>
  <si>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</si>
  <si>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</si>
  <si>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</si>
  <si>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</si>
  <si>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</si>
  <si>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</si>
  <si>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</si>
  <si>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</si>
  <si>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</si>
  <si>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</si>
  <si>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</si>
  <si>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</si>
  <si>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</si>
  <si>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</si>
  <si>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</si>
  <si>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</si>
  <si>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</si>
  <si>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</si>
  <si>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</si>
  <si>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</si>
  <si>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</si>
  <si>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</si>
  <si>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</si>
  <si>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</si>
  <si>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</si>
  <si>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</si>
  <si>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</si>
  <si>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</si>
  <si>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</si>
  <si>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</si>
  <si>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</si>
  <si>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</si>
  <si>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</si>
  <si>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</si>
  <si>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</si>
  <si>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</si>
  <si>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</si>
  <si>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</si>
  <si>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</si>
  <si>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</si>
  <si>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</si>
  <si>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</si>
  <si>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</si>
  <si>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</si>
  <si>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</si>
  <si>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</si>
  <si>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</si>
  <si>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</si>
  <si>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</si>
  <si>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</si>
  <si>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</si>
  <si>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</si>
  <si>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</si>
  <si>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</si>
  <si>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</si>
  <si>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</si>
  <si>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</si>
  <si>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</si>
  <si>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</si>
  <si>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</si>
  <si>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</si>
  <si>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</si>
  <si>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</si>
  <si>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</si>
  <si>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</si>
  <si>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</si>
  <si>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</si>
  <si>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</si>
  <si>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</si>
  <si>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</si>
  <si>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</si>
  <si>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</si>
  <si>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</si>
  <si>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</si>
  <si>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</si>
  <si>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</si>
  <si>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</si>
  <si>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</si>
  <si>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</si>
  <si>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</si>
  <si>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</si>
  <si>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</si>
  <si>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</si>
  <si>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</si>
  <si>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</si>
  <si>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</si>
  <si>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</si>
  <si>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</si>
  <si>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</si>
  <si>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</si>
  <si>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</si>
  <si>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</si>
  <si>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</si>
  <si>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</si>
  <si>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</si>
  <si>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</si>
  <si>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</si>
  <si>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</si>
  <si>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</si>
  <si>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</si>
  <si>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Факт на 01.07.2024 (отчетный) год</t>
  </si>
  <si>
    <t>План на 2025 год по состоянию на 01.07.2025 (текущий) год</t>
  </si>
  <si>
    <t>Факт на 01.07.2025 (текущий) год</t>
  </si>
  <si>
    <t>Общеэкономические вопросы</t>
  </si>
  <si>
    <t>Информация об исполнении бюджета Пряжинского национального муниципального района за первое полугодие 2025 года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</si>
</sst>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tabSelected="1" workbookViewId="0">
      <selection activeCell="F11" sqref="F11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38" t="s">
        <v>116</v>
      </c>
      <c r="B2" s="38"/>
      <c r="C2" s="38"/>
      <c r="D2" s="38"/>
      <c r="E2" s="38"/>
      <c r="F2" s="38"/>
      <c r="G2" s="38"/>
      <c r="H2" s="38"/>
      <c r="I2" s="3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2" t="s">
        <v>112</v>
      </c>
      <c r="C5" s="11" t="s">
        <v>2</v>
      </c>
      <c r="D5" s="2" t="s">
        <v>113</v>
      </c>
      <c r="E5" s="2" t="s">
        <v>2</v>
      </c>
      <c r="F5" s="2" t="s">
        <v>114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>
      <c r="A7" s="39" t="s">
        <v>7</v>
      </c>
      <c r="B7" s="40"/>
      <c r="C7" s="40"/>
      <c r="D7" s="40"/>
      <c r="E7" s="40"/>
      <c r="F7" s="40"/>
      <c r="G7" s="40"/>
      <c r="H7" s="40"/>
      <c r="I7" s="41"/>
    </row>
    <row r="8" spans="1:9" ht="26.25" customHeight="1">
      <c r="A8" s="3" t="s">
        <v>8</v>
      </c>
      <c r="B8" s="15">
        <f t="shared" ref="B8" si="0">B9+B11+B14+B19+B22+B23+B24+B25+B27+B28+B29+B30</f>
        <v>82092</v>
      </c>
      <c r="C8" s="15">
        <f>B8/B42*100</f>
        <v>27.819215089582531</v>
      </c>
      <c r="D8" s="15">
        <f>D9+D11+D14+D19+D22+D23+D24+D25+D27+D28+D29+D30</f>
        <v>213837</v>
      </c>
      <c r="E8" s="15">
        <f>D8/D42*100</f>
        <v>32.346174267004898</v>
      </c>
      <c r="F8" s="15">
        <f>F9+F11+F14+F19+F22+F23+F24+F25+F27+F28+F29+F30</f>
        <v>110611</v>
      </c>
      <c r="G8" s="10">
        <f>F8/F42*100</f>
        <v>30.609217826850966</v>
      </c>
      <c r="H8" s="10">
        <f>F8/B8*100-100</f>
        <v>34.740291380402454</v>
      </c>
      <c r="I8" s="10">
        <f>F8/D8*100</f>
        <v>51.726782549324959</v>
      </c>
    </row>
    <row r="9" spans="1:9" ht="26.25" customHeight="1">
      <c r="A9" s="3" t="s">
        <v>9</v>
      </c>
      <c r="B9" s="15">
        <f>B10</f>
        <v>60932</v>
      </c>
      <c r="C9" s="15">
        <f>B9/B42*100</f>
        <v>20.648545702850985</v>
      </c>
      <c r="D9" s="15">
        <f>D10</f>
        <v>155821</v>
      </c>
      <c r="E9" s="15">
        <f>D9/D42*100</f>
        <v>23.57035134452396</v>
      </c>
      <c r="F9" s="15">
        <f>F10</f>
        <v>69992</v>
      </c>
      <c r="G9" s="10">
        <f>F9/F42*100</f>
        <v>19.368782256167584</v>
      </c>
      <c r="H9" s="10">
        <f t="shared" ref="H9:H42" si="1">F9/B9*100-100</f>
        <v>14.869034333355231</v>
      </c>
      <c r="I9" s="10">
        <f t="shared" ref="I9:I42" si="2">F9/D9*100</f>
        <v>44.918207430320692</v>
      </c>
    </row>
    <row r="10" spans="1:9" ht="26.25" customHeight="1">
      <c r="A10" s="3" t="s">
        <v>10</v>
      </c>
      <c r="B10" s="15">
        <v>60932</v>
      </c>
      <c r="C10" s="15">
        <f>B10/B42*100</f>
        <v>20.648545702850985</v>
      </c>
      <c r="D10" s="15">
        <v>155821</v>
      </c>
      <c r="E10" s="15">
        <f>D10/D42*100</f>
        <v>23.57035134452396</v>
      </c>
      <c r="F10" s="15">
        <v>69992</v>
      </c>
      <c r="G10" s="10">
        <f>F10/F42*100</f>
        <v>19.368782256167584</v>
      </c>
      <c r="H10" s="10">
        <f t="shared" si="1"/>
        <v>14.869034333355231</v>
      </c>
      <c r="I10" s="10">
        <f t="shared" si="2"/>
        <v>44.918207430320692</v>
      </c>
    </row>
    <row r="11" spans="1:9" ht="64.5" customHeight="1">
      <c r="A11" s="3" t="s">
        <v>11</v>
      </c>
      <c r="B11" s="15">
        <f>B12</f>
        <v>1571</v>
      </c>
      <c r="C11" s="15">
        <f>B11/B42*100</f>
        <v>0.53237814775781034</v>
      </c>
      <c r="D11" s="15">
        <f>D12</f>
        <v>3758</v>
      </c>
      <c r="E11" s="15">
        <f>D11/D42*100</f>
        <v>0.56845598701536404</v>
      </c>
      <c r="F11" s="15">
        <f>F12</f>
        <v>1458</v>
      </c>
      <c r="G11" s="10">
        <f>F11/F42*100</f>
        <v>0.40347017558424308</v>
      </c>
      <c r="H11" s="10">
        <f t="shared" si="1"/>
        <v>-7.1928707829408012</v>
      </c>
      <c r="I11" s="10">
        <f t="shared" si="2"/>
        <v>38.797232570516229</v>
      </c>
    </row>
    <row r="12" spans="1:9" ht="26.25" customHeight="1">
      <c r="A12" s="3" t="s">
        <v>12</v>
      </c>
      <c r="B12" s="15">
        <f>B13</f>
        <v>1571</v>
      </c>
      <c r="C12" s="15">
        <f>B12/B42*100</f>
        <v>0.53237814775781034</v>
      </c>
      <c r="D12" s="15">
        <f>D13</f>
        <v>3758</v>
      </c>
      <c r="E12" s="15">
        <f>D12/D42*100</f>
        <v>0.56845598701536404</v>
      </c>
      <c r="F12" s="15">
        <f>F13</f>
        <v>1458</v>
      </c>
      <c r="G12" s="10">
        <f>F12/F42*100</f>
        <v>0.40347017558424308</v>
      </c>
      <c r="H12" s="10">
        <f t="shared" si="1"/>
        <v>-7.1928707829408012</v>
      </c>
      <c r="I12" s="10">
        <f t="shared" si="2"/>
        <v>38.797232570516229</v>
      </c>
    </row>
    <row r="13" spans="1:9" ht="26.25" customHeight="1">
      <c r="A13" s="3" t="s">
        <v>13</v>
      </c>
      <c r="B13" s="15">
        <v>1571</v>
      </c>
      <c r="C13" s="15">
        <f>B13/B42*100</f>
        <v>0.53237814775781034</v>
      </c>
      <c r="D13" s="15">
        <v>3758</v>
      </c>
      <c r="E13" s="15">
        <f>D13/D42*100</f>
        <v>0.56845598701536404</v>
      </c>
      <c r="F13" s="15">
        <v>1458</v>
      </c>
      <c r="G13" s="10">
        <f>F13/F42*100</f>
        <v>0.40347017558424308</v>
      </c>
      <c r="H13" s="10">
        <f t="shared" si="1"/>
        <v>-7.1928707829408012</v>
      </c>
      <c r="I13" s="10">
        <f t="shared" si="2"/>
        <v>38.797232570516229</v>
      </c>
    </row>
    <row r="14" spans="1:9" ht="26.25" customHeight="1">
      <c r="A14" s="3" t="s">
        <v>14</v>
      </c>
      <c r="B14" s="15">
        <f>B15+B16+B17+B18</f>
        <v>2515</v>
      </c>
      <c r="C14" s="15">
        <f>B14/B42*100</f>
        <v>0.85227946633411389</v>
      </c>
      <c r="D14" s="15">
        <f>D15+D16+D17+D18</f>
        <v>4500</v>
      </c>
      <c r="E14" s="15">
        <f>D14/D42*100</f>
        <v>0.68069503501041462</v>
      </c>
      <c r="F14" s="15">
        <f>F15+F16+F17+F18</f>
        <v>4003</v>
      </c>
      <c r="G14" s="10">
        <f>F14/F42*100</f>
        <v>1.1077442475059842</v>
      </c>
      <c r="H14" s="10">
        <f t="shared" si="1"/>
        <v>59.165009940357862</v>
      </c>
      <c r="I14" s="10">
        <f t="shared" si="2"/>
        <v>88.955555555555549</v>
      </c>
    </row>
    <row r="15" spans="1:9" ht="39" customHeight="1">
      <c r="A15" s="3" t="s">
        <v>15</v>
      </c>
      <c r="B15" s="15">
        <v>1340</v>
      </c>
      <c r="C15" s="15">
        <f>B15/B42*100</f>
        <v>0.45409721069093945</v>
      </c>
      <c r="D15" s="15">
        <v>2257</v>
      </c>
      <c r="E15" s="15">
        <f>D15/D42*100</f>
        <v>0.34140637644855681</v>
      </c>
      <c r="F15" s="15">
        <v>1519</v>
      </c>
      <c r="G15" s="10">
        <f>F15/F42*100</f>
        <v>0.42035061502912568</v>
      </c>
      <c r="H15" s="10">
        <f t="shared" si="1"/>
        <v>13.358208955223887</v>
      </c>
      <c r="I15" s="10">
        <f t="shared" si="2"/>
        <v>67.301727957465658</v>
      </c>
    </row>
    <row r="16" spans="1:9" ht="39" customHeight="1">
      <c r="A16" s="3" t="s">
        <v>103</v>
      </c>
      <c r="B16" s="15">
        <v>8</v>
      </c>
      <c r="C16" s="15">
        <f>B16/B42*100</f>
        <v>2.7110281235279963E-3</v>
      </c>
      <c r="D16" s="15">
        <v>0</v>
      </c>
      <c r="E16" s="15">
        <f>D16/D42*100</f>
        <v>0</v>
      </c>
      <c r="F16" s="15">
        <v>0</v>
      </c>
      <c r="G16" s="10">
        <f>F16/F42*100</f>
        <v>0</v>
      </c>
      <c r="H16" s="10">
        <f t="shared" si="1"/>
        <v>-100</v>
      </c>
      <c r="I16" s="10"/>
    </row>
    <row r="17" spans="1:9" ht="39" customHeight="1">
      <c r="A17" s="3" t="s">
        <v>104</v>
      </c>
      <c r="B17" s="15">
        <v>391</v>
      </c>
      <c r="C17" s="15">
        <f>B17/B42*100</f>
        <v>0.13250149953743082</v>
      </c>
      <c r="D17" s="15">
        <v>1183</v>
      </c>
      <c r="E17" s="15">
        <f>D17/D42*100</f>
        <v>0.17894716142607123</v>
      </c>
      <c r="F17" s="15">
        <v>1225</v>
      </c>
      <c r="G17" s="10">
        <f>F17/F42*100</f>
        <v>0.33899243147510133</v>
      </c>
      <c r="H17" s="10"/>
      <c r="I17" s="10">
        <f t="shared" si="2"/>
        <v>103.55029585798816</v>
      </c>
    </row>
    <row r="18" spans="1:9" ht="38.25" customHeight="1">
      <c r="A18" s="3" t="s">
        <v>105</v>
      </c>
      <c r="B18" s="15">
        <v>776</v>
      </c>
      <c r="C18" s="15">
        <f>B18/B42*100</f>
        <v>0.26296972798221568</v>
      </c>
      <c r="D18" s="15">
        <v>1060</v>
      </c>
      <c r="E18" s="15">
        <f>D18/D42*100</f>
        <v>0.16034149713578655</v>
      </c>
      <c r="F18" s="15">
        <v>1259</v>
      </c>
      <c r="G18" s="10">
        <f>F18/F42*100</f>
        <v>0.3484012010017572</v>
      </c>
      <c r="H18" s="10">
        <f t="shared" si="1"/>
        <v>62.242268041237111</v>
      </c>
      <c r="I18" s="10">
        <f t="shared" si="2"/>
        <v>118.77358490566037</v>
      </c>
    </row>
    <row r="19" spans="1:9" ht="15" customHeight="1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>
      <c r="A22" s="3" t="s">
        <v>17</v>
      </c>
      <c r="B22" s="15">
        <v>1447</v>
      </c>
      <c r="C22" s="15">
        <f>B22/B42*100</f>
        <v>0.49035721184312631</v>
      </c>
      <c r="D22" s="15">
        <v>4340</v>
      </c>
      <c r="E22" s="15">
        <f>D22/D42*100</f>
        <v>0.65649254487671105</v>
      </c>
      <c r="F22" s="15">
        <v>3508</v>
      </c>
      <c r="G22" s="10">
        <f>F22/F42*100</f>
        <v>0.97076363233849428</v>
      </c>
      <c r="H22" s="10">
        <f t="shared" si="1"/>
        <v>142.43261921216308</v>
      </c>
      <c r="I22" s="10">
        <f t="shared" si="2"/>
        <v>80.829493087557609</v>
      </c>
    </row>
    <row r="23" spans="1:9" ht="64.5" customHeight="1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>
      <c r="A24" s="3" t="s">
        <v>19</v>
      </c>
      <c r="B24" s="15">
        <v>5288</v>
      </c>
      <c r="C24" s="15">
        <f>B24/B42*100</f>
        <v>1.7919895896520057</v>
      </c>
      <c r="D24" s="15">
        <v>16621</v>
      </c>
      <c r="E24" s="15">
        <f>D24/D42*100</f>
        <v>2.5141849282018005</v>
      </c>
      <c r="F24" s="15">
        <v>11185</v>
      </c>
      <c r="G24" s="10">
        <f>F24/F42*100</f>
        <v>3.095208445754293</v>
      </c>
      <c r="H24" s="10">
        <f t="shared" si="1"/>
        <v>111.51664145234491</v>
      </c>
      <c r="I24" s="10">
        <f t="shared" si="2"/>
        <v>67.29438661933699</v>
      </c>
    </row>
    <row r="25" spans="1:9" ht="50.25" customHeight="1">
      <c r="A25" s="3" t="s">
        <v>20</v>
      </c>
      <c r="B25" s="15">
        <f>B26</f>
        <v>225</v>
      </c>
      <c r="C25" s="15">
        <f>B25/B42*100</f>
        <v>7.6247665974224901E-2</v>
      </c>
      <c r="D25" s="15">
        <f>D26</f>
        <v>360</v>
      </c>
      <c r="E25" s="15">
        <f>D25/D42*100</f>
        <v>5.4455602800833176E-2</v>
      </c>
      <c r="F25" s="15">
        <f>F26</f>
        <v>358</v>
      </c>
      <c r="G25" s="10">
        <f>F25/F42*100</f>
        <v>9.9068808545376558E-2</v>
      </c>
      <c r="H25" s="10">
        <f t="shared" si="1"/>
        <v>59.111111111111114</v>
      </c>
      <c r="I25" s="10">
        <f t="shared" si="2"/>
        <v>99.444444444444443</v>
      </c>
    </row>
    <row r="26" spans="1:9" ht="39" customHeight="1">
      <c r="A26" s="3" t="s">
        <v>21</v>
      </c>
      <c r="B26" s="15">
        <v>225</v>
      </c>
      <c r="C26" s="15">
        <f>B26/B42*100</f>
        <v>7.6247665974224901E-2</v>
      </c>
      <c r="D26" s="15">
        <v>360</v>
      </c>
      <c r="E26" s="15">
        <f>D26/D42*100</f>
        <v>5.4455602800833176E-2</v>
      </c>
      <c r="F26" s="15">
        <v>358</v>
      </c>
      <c r="G26" s="10">
        <f>F26/F42*100</f>
        <v>9.9068808545376558E-2</v>
      </c>
      <c r="H26" s="10">
        <f t="shared" si="1"/>
        <v>59.111111111111114</v>
      </c>
      <c r="I26" s="10">
        <f t="shared" si="2"/>
        <v>99.444444444444443</v>
      </c>
    </row>
    <row r="27" spans="1:9" ht="51.75" customHeight="1">
      <c r="A27" s="3" t="s">
        <v>22</v>
      </c>
      <c r="B27" s="15">
        <v>6687</v>
      </c>
      <c r="C27" s="15">
        <f>B27/B42*100</f>
        <v>2.266080632753964</v>
      </c>
      <c r="D27" s="15">
        <v>12381</v>
      </c>
      <c r="E27" s="15">
        <f>D27/D42*100</f>
        <v>1.8728189396586541</v>
      </c>
      <c r="F27" s="15">
        <v>5896</v>
      </c>
      <c r="G27" s="10">
        <f>F27/F42*100</f>
        <v>1.6315913273283245</v>
      </c>
      <c r="H27" s="10">
        <f t="shared" si="1"/>
        <v>-11.828921788544932</v>
      </c>
      <c r="I27" s="10">
        <f t="shared" si="2"/>
        <v>47.621355302479607</v>
      </c>
    </row>
    <row r="28" spans="1:9" ht="39" customHeight="1">
      <c r="A28" s="3" t="s">
        <v>23</v>
      </c>
      <c r="B28" s="15">
        <v>2727</v>
      </c>
      <c r="C28" s="15">
        <f>B28/B42*100</f>
        <v>0.92412171160760581</v>
      </c>
      <c r="D28" s="15">
        <v>14850</v>
      </c>
      <c r="E28" s="15">
        <f>D28/D42*100</f>
        <v>2.246293615534368</v>
      </c>
      <c r="F28" s="15">
        <v>13858</v>
      </c>
      <c r="G28" s="10">
        <f>F28/F42*100</f>
        <v>3.8349037676587385</v>
      </c>
      <c r="H28" s="10">
        <f t="shared" si="1"/>
        <v>408.17748441510815</v>
      </c>
      <c r="I28" s="10">
        <f t="shared" si="2"/>
        <v>93.319865319865329</v>
      </c>
    </row>
    <row r="29" spans="1:9" ht="26.25" customHeight="1">
      <c r="A29" s="3" t="s">
        <v>24</v>
      </c>
      <c r="B29" s="15">
        <v>504</v>
      </c>
      <c r="C29" s="15">
        <f>B29/B42*100</f>
        <v>0.17079477178226377</v>
      </c>
      <c r="D29" s="15">
        <v>1050</v>
      </c>
      <c r="E29" s="15">
        <f>D29/D42*100</f>
        <v>0.15882884150243007</v>
      </c>
      <c r="F29" s="15">
        <v>275</v>
      </c>
      <c r="G29" s="10">
        <f>F29/F42*100</f>
        <v>7.6100341759716625E-2</v>
      </c>
      <c r="H29" s="10">
        <f t="shared" si="1"/>
        <v>-45.436507936507944</v>
      </c>
      <c r="I29" s="10">
        <f t="shared" si="2"/>
        <v>26.190476190476193</v>
      </c>
    </row>
    <row r="30" spans="1:9" ht="26.25" customHeight="1">
      <c r="A30" s="3" t="s">
        <v>25</v>
      </c>
      <c r="B30" s="15">
        <v>196</v>
      </c>
      <c r="C30" s="15">
        <f>B30/B42*100</f>
        <v>6.6420189026435913E-2</v>
      </c>
      <c r="D30" s="15">
        <v>156</v>
      </c>
      <c r="E30" s="15">
        <f>D30/D42*100</f>
        <v>2.3597427880361038E-2</v>
      </c>
      <c r="F30" s="15">
        <v>78</v>
      </c>
      <c r="G30" s="10">
        <f>F30/F42*100</f>
        <v>2.1584824208210535E-2</v>
      </c>
      <c r="H30" s="10">
        <f t="shared" si="1"/>
        <v>-60.204081632653065</v>
      </c>
      <c r="I30" s="10">
        <f t="shared" si="2"/>
        <v>50</v>
      </c>
    </row>
    <row r="31" spans="1:9" ht="26.25" customHeight="1">
      <c r="A31" s="3" t="s">
        <v>26</v>
      </c>
      <c r="B31" s="15">
        <f t="shared" ref="B31" si="3">B32+B39+B40+B41</f>
        <v>212999</v>
      </c>
      <c r="C31" s="15">
        <f>B31/B42*100</f>
        <v>72.180784910417458</v>
      </c>
      <c r="D31" s="15">
        <f>D32+D39+D40+D41</f>
        <v>447252</v>
      </c>
      <c r="E31" s="15">
        <f>D31/D42*100</f>
        <v>67.653825732995102</v>
      </c>
      <c r="F31" s="15">
        <f t="shared" ref="F31" si="4">F32+F39+F40+F41</f>
        <v>250754</v>
      </c>
      <c r="G31" s="10">
        <f>F31/F42*100</f>
        <v>69.390782173149034</v>
      </c>
      <c r="H31" s="10">
        <f t="shared" si="1"/>
        <v>17.725435330682288</v>
      </c>
      <c r="I31" s="10">
        <f t="shared" si="2"/>
        <v>56.065484335452943</v>
      </c>
    </row>
    <row r="32" spans="1:9" ht="64.5" customHeight="1">
      <c r="A32" s="3" t="s">
        <v>27</v>
      </c>
      <c r="B32" s="15">
        <f t="shared" ref="B32" si="5">B33+B36+B37+B38</f>
        <v>213728</v>
      </c>
      <c r="C32" s="15">
        <f>B32/B42*100</f>
        <v>72.427827348173963</v>
      </c>
      <c r="D32" s="15">
        <f>D33+D36+D37+D38</f>
        <v>447283</v>
      </c>
      <c r="E32" s="15">
        <f>D32/D42*100</f>
        <v>67.658514965458508</v>
      </c>
      <c r="F32" s="15">
        <f t="shared" ref="F32" si="6">F33+F36+F37+F38</f>
        <v>250812</v>
      </c>
      <c r="G32" s="10">
        <f>F32/F42*100</f>
        <v>69.406832427047448</v>
      </c>
      <c r="H32" s="10">
        <f t="shared" si="1"/>
        <v>17.351025602635133</v>
      </c>
      <c r="I32" s="10">
        <f t="shared" si="2"/>
        <v>56.074565767087059</v>
      </c>
    </row>
    <row r="33" spans="1:9" ht="39" customHeight="1">
      <c r="A33" s="3" t="s">
        <v>28</v>
      </c>
      <c r="B33" s="15">
        <f>B34+B35</f>
        <v>38365</v>
      </c>
      <c r="C33" s="15">
        <f>B33/B42*100</f>
        <v>13.001074244893948</v>
      </c>
      <c r="D33" s="15">
        <f>D34+D35</f>
        <v>72338</v>
      </c>
      <c r="E33" s="15">
        <f>D33/D42*100</f>
        <v>10.942248320574082</v>
      </c>
      <c r="F33" s="15">
        <f>F34+F35</f>
        <v>36169</v>
      </c>
      <c r="G33" s="10">
        <f>F33/F42*100</f>
        <v>10.008993676753422</v>
      </c>
      <c r="H33" s="10">
        <f t="shared" si="1"/>
        <v>-5.7239671575654967</v>
      </c>
      <c r="I33" s="10">
        <f t="shared" si="2"/>
        <v>50</v>
      </c>
    </row>
    <row r="34" spans="1:9" ht="39" customHeight="1">
      <c r="A34" s="3" t="s">
        <v>29</v>
      </c>
      <c r="B34" s="15">
        <v>38365</v>
      </c>
      <c r="C34" s="15">
        <f>B34/B42*100</f>
        <v>13.001074244893948</v>
      </c>
      <c r="D34" s="15">
        <v>72338</v>
      </c>
      <c r="E34" s="15">
        <f>D34/D42*100</f>
        <v>10.942248320574082</v>
      </c>
      <c r="F34" s="15">
        <v>36169</v>
      </c>
      <c r="G34" s="10">
        <f>F34/F42*100</f>
        <v>10.008993676753422</v>
      </c>
      <c r="H34" s="10">
        <f t="shared" si="1"/>
        <v>-5.7239671575654967</v>
      </c>
      <c r="I34" s="10">
        <f t="shared" si="2"/>
        <v>50</v>
      </c>
    </row>
    <row r="35" spans="1:9" ht="32.25" customHeight="1">
      <c r="A35" s="19" t="s">
        <v>108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2.25" customHeight="1">
      <c r="A36" s="18" t="s">
        <v>109</v>
      </c>
      <c r="B36" s="15">
        <v>15425</v>
      </c>
      <c r="C36" s="15">
        <f>B36/B42*100</f>
        <v>5.2272011006774175</v>
      </c>
      <c r="D36" s="15">
        <v>44621</v>
      </c>
      <c r="E36" s="15">
        <f>D36/D42*100</f>
        <v>6.7496207015999357</v>
      </c>
      <c r="F36" s="15">
        <v>24902</v>
      </c>
      <c r="G36" s="10">
        <f>F36/F42*100</f>
        <v>6.8910934927289587</v>
      </c>
      <c r="H36" s="10">
        <f t="shared" si="1"/>
        <v>61.439222042139392</v>
      </c>
      <c r="I36" s="10">
        <f t="shared" si="2"/>
        <v>55.807803500593891</v>
      </c>
    </row>
    <row r="37" spans="1:9" ht="32.25" customHeight="1">
      <c r="A37" s="18" t="s">
        <v>110</v>
      </c>
      <c r="B37" s="15">
        <v>149882</v>
      </c>
      <c r="C37" s="15">
        <f>B37/B42*100</f>
        <v>50.791789651327889</v>
      </c>
      <c r="D37" s="15">
        <v>307718</v>
      </c>
      <c r="E37" s="15">
        <f>D37/D42*100</f>
        <v>46.547136618518834</v>
      </c>
      <c r="F37" s="15">
        <v>177689</v>
      </c>
      <c r="G37" s="10">
        <f>F37/F42*100</f>
        <v>49.171613188881047</v>
      </c>
      <c r="H37" s="10">
        <f t="shared" si="1"/>
        <v>18.552594707836832</v>
      </c>
      <c r="I37" s="10">
        <f t="shared" si="2"/>
        <v>57.74410336736883</v>
      </c>
    </row>
    <row r="38" spans="1:9" ht="26.25" customHeight="1">
      <c r="A38" s="3" t="s">
        <v>30</v>
      </c>
      <c r="B38" s="15">
        <v>10056</v>
      </c>
      <c r="C38" s="15">
        <f>B38/B42*100</f>
        <v>3.4077623512746915</v>
      </c>
      <c r="D38" s="15">
        <v>22606</v>
      </c>
      <c r="E38" s="15">
        <f>D38/D42*100</f>
        <v>3.4195093247656514</v>
      </c>
      <c r="F38" s="15">
        <v>12052</v>
      </c>
      <c r="G38" s="10">
        <f>F38/F42*100</f>
        <v>3.3351320686840178</v>
      </c>
      <c r="H38" s="10">
        <f t="shared" si="1"/>
        <v>19.848846459824983</v>
      </c>
      <c r="I38" s="10">
        <f t="shared" si="2"/>
        <v>53.313279660267185</v>
      </c>
    </row>
    <row r="39" spans="1:9" ht="26.25" customHeight="1">
      <c r="A39" s="3" t="s">
        <v>31</v>
      </c>
      <c r="B39" s="15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0</v>
      </c>
      <c r="G39" s="10">
        <f>F39/F42*100</f>
        <v>0</v>
      </c>
      <c r="H39" s="10" t="e">
        <f t="shared" si="1"/>
        <v>#DIV/0!</v>
      </c>
      <c r="I39" s="10"/>
    </row>
    <row r="40" spans="1:9" ht="64.5" customHeight="1">
      <c r="A40" s="3" t="s">
        <v>32</v>
      </c>
      <c r="B40" s="15">
        <v>396</v>
      </c>
      <c r="C40" s="15">
        <f>B40/B42*100</f>
        <v>0.13419589211463584</v>
      </c>
      <c r="D40" s="15">
        <v>0</v>
      </c>
      <c r="E40" s="15">
        <f>D40/D42*100</f>
        <v>0</v>
      </c>
      <c r="F40" s="15">
        <v>0</v>
      </c>
      <c r="G40" s="10">
        <f>F40/F42*100</f>
        <v>0</v>
      </c>
      <c r="H40" s="10">
        <f t="shared" si="1"/>
        <v>-100</v>
      </c>
      <c r="I40" s="10"/>
    </row>
    <row r="41" spans="1:9" ht="39" customHeight="1">
      <c r="A41" s="3" t="s">
        <v>33</v>
      </c>
      <c r="B41" s="15">
        <v>-1125</v>
      </c>
      <c r="C41" s="15">
        <f>B41/B42*100</f>
        <v>-0.38123832987112449</v>
      </c>
      <c r="D41" s="15">
        <v>-31</v>
      </c>
      <c r="E41" s="15">
        <f>D41/D42*100</f>
        <v>-4.6892324634050788E-3</v>
      </c>
      <c r="F41" s="15">
        <v>-58</v>
      </c>
      <c r="G41" s="10">
        <f>F41/F42*100</f>
        <v>-1.6050253898412963E-2</v>
      </c>
      <c r="H41" s="10">
        <f t="shared" si="1"/>
        <v>-94.844444444444449</v>
      </c>
      <c r="I41" s="10">
        <f t="shared" si="2"/>
        <v>187.09677419354838</v>
      </c>
    </row>
    <row r="42" spans="1:9" s="14" customFormat="1" ht="15" customHeight="1">
      <c r="A42" s="12" t="s">
        <v>34</v>
      </c>
      <c r="B42" s="16">
        <f>B8+B31</f>
        <v>295091</v>
      </c>
      <c r="C42" s="13">
        <f>C31+C8</f>
        <v>99.999999999999986</v>
      </c>
      <c r="D42" s="16">
        <f>D8+D31</f>
        <v>661089</v>
      </c>
      <c r="E42" s="16">
        <f>SUM(E8,E31)</f>
        <v>100</v>
      </c>
      <c r="F42" s="16">
        <f>F8+F31</f>
        <v>361365</v>
      </c>
      <c r="G42" s="13">
        <f>G31+G8</f>
        <v>100</v>
      </c>
      <c r="H42" s="10">
        <f t="shared" si="1"/>
        <v>22.458834732336811</v>
      </c>
      <c r="I42" s="10">
        <f t="shared" si="2"/>
        <v>54.662080294786328</v>
      </c>
    </row>
    <row r="43" spans="1:9" ht="26.25" customHeight="1">
      <c r="A43" s="3" t="s">
        <v>35</v>
      </c>
      <c r="B43" s="17">
        <f>SUM(B44:B49)</f>
        <v>26058.199999999997</v>
      </c>
      <c r="C43" s="9">
        <f>B43/B88*100</f>
        <v>8.8264184892029789</v>
      </c>
      <c r="D43" s="17">
        <f>SUM(D44:D49)</f>
        <v>91895.8</v>
      </c>
      <c r="E43" s="9">
        <f>D43/D88*100</f>
        <v>13.546997478138437</v>
      </c>
      <c r="F43" s="17">
        <f>SUM(F44:F49)</f>
        <v>28518.9</v>
      </c>
      <c r="G43" s="9">
        <f>F43/F88*100</f>
        <v>8.3225892305276883</v>
      </c>
      <c r="H43" s="9">
        <f>F43/B43*100-100</f>
        <v>9.4430927692626767</v>
      </c>
      <c r="I43" s="10">
        <f t="shared" ref="I43:I73" si="7">F43/D43*100</f>
        <v>31.033953673617294</v>
      </c>
    </row>
    <row r="44" spans="1:9" ht="78" customHeight="1">
      <c r="A44" s="3" t="s">
        <v>36</v>
      </c>
      <c r="B44" s="20">
        <v>121.3</v>
      </c>
      <c r="C44" s="9">
        <f>B44/B88*100</f>
        <v>4.1086666106650557E-2</v>
      </c>
      <c r="D44" s="17">
        <v>373.6</v>
      </c>
      <c r="E44" s="9">
        <f>D44/D88*100</f>
        <v>5.5074968146885062E-2</v>
      </c>
      <c r="F44" s="17">
        <v>224</v>
      </c>
      <c r="G44" s="9">
        <f>F44/F88*100</f>
        <v>6.5369280990437997E-2</v>
      </c>
      <c r="H44" s="9">
        <f>F44/B44*100-100</f>
        <v>84.666117065127793</v>
      </c>
      <c r="I44" s="10">
        <f t="shared" si="7"/>
        <v>59.957173447537471</v>
      </c>
    </row>
    <row r="45" spans="1:9" ht="111.75" customHeight="1">
      <c r="A45" s="3" t="s">
        <v>37</v>
      </c>
      <c r="B45" s="20">
        <v>9448.7999999999993</v>
      </c>
      <c r="C45" s="9">
        <f>B45/B88*100</f>
        <v>3.200492091578893</v>
      </c>
      <c r="D45" s="17">
        <v>22465.4</v>
      </c>
      <c r="E45" s="9">
        <f>D45/D88*100</f>
        <v>3.31178048556486</v>
      </c>
      <c r="F45" s="17">
        <v>9271.7000000000007</v>
      </c>
      <c r="G45" s="9">
        <f>F45/F88*100</f>
        <v>2.7057337614243036</v>
      </c>
      <c r="H45" s="9">
        <f>F45/B45*100-100</f>
        <v>-1.8743120819574841</v>
      </c>
      <c r="I45" s="10">
        <f t="shared" si="7"/>
        <v>41.271021214845945</v>
      </c>
    </row>
    <row r="46" spans="1:9" ht="15" customHeight="1">
      <c r="A46" s="3" t="s">
        <v>38</v>
      </c>
      <c r="B46" s="20">
        <v>0</v>
      </c>
      <c r="C46" s="9">
        <f>B46/B88*100</f>
        <v>0</v>
      </c>
      <c r="D46" s="17">
        <v>1.8</v>
      </c>
      <c r="E46" s="9">
        <f>D46/D88*100</f>
        <v>2.6535048893038839E-4</v>
      </c>
      <c r="F46" s="17">
        <v>0</v>
      </c>
      <c r="G46" s="9">
        <f>F46/F88*100</f>
        <v>0</v>
      </c>
      <c r="H46" s="9" t="e">
        <f t="shared" ref="H46:H48" si="8">F46/B46*100-100</f>
        <v>#DIV/0!</v>
      </c>
      <c r="I46" s="10">
        <f t="shared" si="7"/>
        <v>0</v>
      </c>
    </row>
    <row r="47" spans="1:9" ht="64.5" customHeight="1">
      <c r="A47" s="3" t="s">
        <v>39</v>
      </c>
      <c r="B47" s="20">
        <v>3680.9</v>
      </c>
      <c r="C47" s="9">
        <f>B47/B88*100</f>
        <v>1.2467923270566366</v>
      </c>
      <c r="D47" s="17">
        <v>9987.2000000000007</v>
      </c>
      <c r="E47" s="9">
        <f>D47/D88*100</f>
        <v>1.4722824461364308</v>
      </c>
      <c r="F47" s="17">
        <v>4103.6000000000004</v>
      </c>
      <c r="G47" s="9">
        <f>F47/F88*100</f>
        <v>1.1975418815730419</v>
      </c>
      <c r="H47" s="9">
        <f t="shared" si="8"/>
        <v>11.483604553234272</v>
      </c>
      <c r="I47" s="10">
        <f t="shared" si="7"/>
        <v>41.088593399551428</v>
      </c>
    </row>
    <row r="48" spans="1:9" ht="15" customHeight="1">
      <c r="A48" s="3" t="s">
        <v>40</v>
      </c>
      <c r="B48" s="20">
        <v>0</v>
      </c>
      <c r="C48" s="9">
        <f>B48/B88*100</f>
        <v>0</v>
      </c>
      <c r="D48" s="17">
        <v>500</v>
      </c>
      <c r="E48" s="9">
        <f>D48/D88*100</f>
        <v>7.3708469147330105E-2</v>
      </c>
      <c r="F48" s="17">
        <v>0</v>
      </c>
      <c r="G48" s="9">
        <f>F48/F88*100</f>
        <v>0</v>
      </c>
      <c r="H48" s="9" t="e">
        <f t="shared" si="8"/>
        <v>#DIV/0!</v>
      </c>
      <c r="I48" s="10">
        <f t="shared" si="7"/>
        <v>0</v>
      </c>
    </row>
    <row r="49" spans="1:9" ht="26.25" customHeight="1">
      <c r="A49" s="3" t="s">
        <v>41</v>
      </c>
      <c r="B49" s="20">
        <v>12807.2</v>
      </c>
      <c r="C49" s="9">
        <f>B49/B88*100</f>
        <v>4.3380474044608004</v>
      </c>
      <c r="D49" s="17">
        <v>58567.8</v>
      </c>
      <c r="E49" s="9">
        <f>D49/D88*100</f>
        <v>8.6338857586540012</v>
      </c>
      <c r="F49" s="17">
        <v>14919.6</v>
      </c>
      <c r="G49" s="9">
        <f>F49/F88*100</f>
        <v>4.3539443065399048</v>
      </c>
      <c r="H49" s="9">
        <f>F49/B49*100-100</f>
        <v>16.493847210943841</v>
      </c>
      <c r="I49" s="10">
        <f t="shared" si="7"/>
        <v>25.474065954329856</v>
      </c>
    </row>
    <row r="50" spans="1:9" ht="15" customHeight="1">
      <c r="A50" s="3" t="s">
        <v>42</v>
      </c>
      <c r="B50" s="17">
        <f>B51</f>
        <v>891.7</v>
      </c>
      <c r="C50" s="9">
        <f>B50/B88*100</f>
        <v>0.30203611020033228</v>
      </c>
      <c r="D50" s="17">
        <f>D51</f>
        <v>2207.4</v>
      </c>
      <c r="E50" s="9">
        <f>D50/D88*100</f>
        <v>0.325408149591633</v>
      </c>
      <c r="F50" s="17">
        <f>F51</f>
        <v>1103.7</v>
      </c>
      <c r="G50" s="9">
        <f>F50/F88*100</f>
        <v>0.32208962245154654</v>
      </c>
      <c r="H50" s="9">
        <f>F50/B50*100-100</f>
        <v>23.774812156554901</v>
      </c>
      <c r="I50" s="10">
        <f t="shared" si="7"/>
        <v>50</v>
      </c>
    </row>
    <row r="51" spans="1:9" ht="26.25" customHeight="1">
      <c r="A51" s="3" t="s">
        <v>43</v>
      </c>
      <c r="B51" s="21">
        <v>891.7</v>
      </c>
      <c r="C51" s="9">
        <f>B51/B88*100</f>
        <v>0.30203611020033228</v>
      </c>
      <c r="D51" s="17">
        <v>2207.4</v>
      </c>
      <c r="E51" s="9">
        <f>D51/D88*100</f>
        <v>0.325408149591633</v>
      </c>
      <c r="F51" s="17">
        <v>1103.7</v>
      </c>
      <c r="G51" s="9">
        <f>F51/F88*100</f>
        <v>0.32208962245154654</v>
      </c>
      <c r="H51" s="9">
        <f t="shared" ref="H51:H101" si="9">F51/B51*100-100</f>
        <v>23.774812156554901</v>
      </c>
      <c r="I51" s="10">
        <f t="shared" si="7"/>
        <v>50</v>
      </c>
    </row>
    <row r="52" spans="1:9" ht="51.75" customHeight="1">
      <c r="A52" s="3" t="s">
        <v>44</v>
      </c>
      <c r="B52" s="17">
        <f>B54</f>
        <v>700.5</v>
      </c>
      <c r="C52" s="9">
        <f>B52/B88*100</f>
        <v>0.23727295637022847</v>
      </c>
      <c r="D52" s="17">
        <f>SUM(D53:D54)</f>
        <v>2192.4</v>
      </c>
      <c r="E52" s="9">
        <f>D52/D88*100</f>
        <v>0.32319689551721309</v>
      </c>
      <c r="F52" s="17">
        <f>SUM(F53:F54)</f>
        <v>400.7</v>
      </c>
      <c r="G52" s="9">
        <f>F52/F88*100</f>
        <v>0.11693513791459154</v>
      </c>
      <c r="H52" s="9">
        <f t="shared" si="9"/>
        <v>-42.798001427551746</v>
      </c>
      <c r="I52" s="10">
        <f t="shared" si="7"/>
        <v>18.276774311257068</v>
      </c>
    </row>
    <row r="53" spans="1:9" ht="20.25" customHeight="1">
      <c r="A53" s="3" t="s">
        <v>111</v>
      </c>
      <c r="B53" s="17">
        <v>0</v>
      </c>
      <c r="C53" s="9">
        <f>B53/B88*100</f>
        <v>0</v>
      </c>
      <c r="D53" s="17">
        <v>360</v>
      </c>
      <c r="E53" s="9">
        <f>D53/D88*100</f>
        <v>5.3070097786077679E-2</v>
      </c>
      <c r="F53" s="17">
        <v>0</v>
      </c>
      <c r="G53" s="9">
        <f>F53/F88*100</f>
        <v>0</v>
      </c>
      <c r="H53" s="9" t="e">
        <f t="shared" si="9"/>
        <v>#DIV/0!</v>
      </c>
      <c r="I53" s="10">
        <f t="shared" si="7"/>
        <v>0</v>
      </c>
    </row>
    <row r="54" spans="1:9" ht="66" customHeight="1">
      <c r="A54" s="3" t="s">
        <v>102</v>
      </c>
      <c r="B54" s="22">
        <v>700.5</v>
      </c>
      <c r="C54" s="9">
        <f>B54/B88*100</f>
        <v>0.23727295637022847</v>
      </c>
      <c r="D54" s="17">
        <v>1832.4</v>
      </c>
      <c r="E54" s="9">
        <f>D54/D88*100</f>
        <v>0.2701267977311354</v>
      </c>
      <c r="F54" s="17">
        <v>400.7</v>
      </c>
      <c r="G54" s="9">
        <f>F54/F88*100</f>
        <v>0.11693513791459154</v>
      </c>
      <c r="H54" s="9">
        <f t="shared" si="9"/>
        <v>-42.798001427551746</v>
      </c>
      <c r="I54" s="10">
        <f t="shared" si="7"/>
        <v>21.867496179873388</v>
      </c>
    </row>
    <row r="55" spans="1:9" ht="26.25" customHeight="1">
      <c r="A55" s="3" t="s">
        <v>45</v>
      </c>
      <c r="B55" s="17">
        <f>SUM(B57:B59)</f>
        <v>1853.4</v>
      </c>
      <c r="C55" s="9">
        <f>B55/B88*100</f>
        <v>0.62778258006649756</v>
      </c>
      <c r="D55" s="17">
        <f>SUM(D56:D59)</f>
        <v>9383.2000000000007</v>
      </c>
      <c r="E55" s="9">
        <f>D55/D88*100</f>
        <v>1.3832426154064559</v>
      </c>
      <c r="F55" s="17">
        <f>SUM(F56:F59)</f>
        <v>2164.1999999999998</v>
      </c>
      <c r="G55" s="9">
        <f>F55/F88*100</f>
        <v>0.63157231214065135</v>
      </c>
      <c r="H55" s="9">
        <f t="shared" si="9"/>
        <v>16.769180964713499</v>
      </c>
      <c r="I55" s="10">
        <f t="shared" si="7"/>
        <v>23.064626140335918</v>
      </c>
    </row>
    <row r="56" spans="1:9" s="33" customFormat="1" ht="26.25" customHeight="1">
      <c r="A56" s="34" t="s">
        <v>115</v>
      </c>
      <c r="B56" s="37">
        <v>0</v>
      </c>
      <c r="C56" s="35">
        <f>B56/B88*100</f>
        <v>0</v>
      </c>
      <c r="D56" s="37">
        <v>108.9</v>
      </c>
      <c r="E56" s="35">
        <f>D56/D88*100</f>
        <v>1.60537045802885E-2</v>
      </c>
      <c r="F56" s="37">
        <v>108.9</v>
      </c>
      <c r="G56" s="35">
        <f>F56/F88*100</f>
        <v>3.1779976338654904E-2</v>
      </c>
      <c r="H56" s="35" t="e">
        <f t="shared" si="9"/>
        <v>#DIV/0!</v>
      </c>
      <c r="I56" s="36">
        <f t="shared" si="7"/>
        <v>100</v>
      </c>
    </row>
    <row r="57" spans="1:9" ht="26.25" customHeight="1">
      <c r="A57" s="3" t="s">
        <v>46</v>
      </c>
      <c r="B57" s="23">
        <v>0</v>
      </c>
      <c r="C57" s="9">
        <f>B57/B88*100</f>
        <v>0</v>
      </c>
      <c r="D57" s="17">
        <v>1139.9000000000001</v>
      </c>
      <c r="E57" s="9">
        <f>D57/D88*100</f>
        <v>0.16804056796208322</v>
      </c>
      <c r="F57" s="17">
        <v>0</v>
      </c>
      <c r="G57" s="9">
        <f>F57/F88*100</f>
        <v>0</v>
      </c>
      <c r="H57" s="9" t="e">
        <f t="shared" si="9"/>
        <v>#DIV/0!</v>
      </c>
      <c r="I57" s="10">
        <f t="shared" si="7"/>
        <v>0</v>
      </c>
    </row>
    <row r="58" spans="1:9" ht="26.25" customHeight="1">
      <c r="A58" s="3" t="s">
        <v>47</v>
      </c>
      <c r="B58" s="23">
        <v>1055</v>
      </c>
      <c r="C58" s="9">
        <f>B58/B88*100</f>
        <v>0.35734899210648258</v>
      </c>
      <c r="D58" s="17">
        <v>3757.7</v>
      </c>
      <c r="E58" s="9">
        <f>D58/D88*100</f>
        <v>0.55394862902984476</v>
      </c>
      <c r="F58" s="17">
        <v>1891.8</v>
      </c>
      <c r="G58" s="9">
        <f>F58/F88*100</f>
        <v>0.55207859722192232</v>
      </c>
      <c r="H58" s="9">
        <f t="shared" si="9"/>
        <v>79.317535545023702</v>
      </c>
      <c r="I58" s="10">
        <f t="shared" si="7"/>
        <v>50.34462570189212</v>
      </c>
    </row>
    <row r="59" spans="1:9" ht="26.25" customHeight="1">
      <c r="A59" s="3" t="s">
        <v>48</v>
      </c>
      <c r="B59" s="23">
        <v>798.4</v>
      </c>
      <c r="C59" s="9">
        <f>B59/B88*100</f>
        <v>0.27043358796001488</v>
      </c>
      <c r="D59" s="17">
        <v>4376.7</v>
      </c>
      <c r="E59" s="9">
        <f>D59/D88*100</f>
        <v>0.64519971383423935</v>
      </c>
      <c r="F59" s="17">
        <v>163.5</v>
      </c>
      <c r="G59" s="9">
        <f>F59/F88*100</f>
        <v>4.7713738580074168E-2</v>
      </c>
      <c r="H59" s="9">
        <f t="shared" si="9"/>
        <v>-79.521543086172343</v>
      </c>
      <c r="I59" s="10">
        <f t="shared" si="7"/>
        <v>3.7356912742477211</v>
      </c>
    </row>
    <row r="60" spans="1:9" ht="26.25" customHeight="1">
      <c r="A60" s="3" t="s">
        <v>49</v>
      </c>
      <c r="B60" s="17">
        <f>SUM(B61:B63)</f>
        <v>1365.3</v>
      </c>
      <c r="C60" s="9">
        <f>B60/B88*100</f>
        <v>0.46245362931088213</v>
      </c>
      <c r="D60" s="17">
        <f>SUM(D61:D63)</f>
        <v>12276.1</v>
      </c>
      <c r="E60" s="9">
        <f>D60/D88*100</f>
        <v>1.8097050761990783</v>
      </c>
      <c r="F60" s="17">
        <f>SUM(F61:F63)</f>
        <v>3066.5</v>
      </c>
      <c r="G60" s="9">
        <f>F60/F88*100</f>
        <v>0.89488794713025943</v>
      </c>
      <c r="H60" s="9">
        <f t="shared" si="9"/>
        <v>124.60265143191975</v>
      </c>
      <c r="I60" s="10">
        <f t="shared" si="7"/>
        <v>24.979431578432891</v>
      </c>
    </row>
    <row r="61" spans="1:9" ht="15" customHeight="1">
      <c r="A61" s="3" t="s">
        <v>50</v>
      </c>
      <c r="B61" s="24">
        <v>929</v>
      </c>
      <c r="C61" s="9">
        <f>B61/B88*100</f>
        <v>0.31467034470798322</v>
      </c>
      <c r="D61" s="17">
        <v>3125</v>
      </c>
      <c r="E61" s="9">
        <f>D61/D88*100</f>
        <v>0.46067793217081326</v>
      </c>
      <c r="F61" s="17">
        <v>1098.2</v>
      </c>
      <c r="G61" s="9">
        <f>F61/F88*100</f>
        <v>0.32048457314151341</v>
      </c>
      <c r="H61" s="9">
        <f t="shared" si="9"/>
        <v>18.213132400430567</v>
      </c>
      <c r="I61" s="10">
        <f t="shared" si="7"/>
        <v>35.142400000000002</v>
      </c>
    </row>
    <row r="62" spans="1:9" ht="15" customHeight="1">
      <c r="A62" s="3" t="s">
        <v>51</v>
      </c>
      <c r="B62" s="24">
        <v>214</v>
      </c>
      <c r="C62" s="9">
        <f>B62/B88*100</f>
        <v>7.2485956692689354E-2</v>
      </c>
      <c r="D62" s="17">
        <v>7464.5</v>
      </c>
      <c r="E62" s="9">
        <f>D62/D88*100</f>
        <v>1.1003937359004912</v>
      </c>
      <c r="F62" s="17">
        <v>1097.2</v>
      </c>
      <c r="G62" s="9">
        <f>F62/F88*100</f>
        <v>0.3201927459942347</v>
      </c>
      <c r="H62" s="9">
        <f t="shared" si="9"/>
        <v>412.71028037383189</v>
      </c>
      <c r="I62" s="10">
        <f t="shared" si="7"/>
        <v>14.69890816531583</v>
      </c>
    </row>
    <row r="63" spans="1:9" ht="15" customHeight="1">
      <c r="A63" s="3" t="s">
        <v>52</v>
      </c>
      <c r="B63" s="24">
        <v>222.3</v>
      </c>
      <c r="C63" s="9">
        <f>B63/B88*100</f>
        <v>7.5297327910209558E-2</v>
      </c>
      <c r="D63" s="17">
        <v>1686.6</v>
      </c>
      <c r="E63" s="9">
        <f>D63/D88*100</f>
        <v>0.2486334081277739</v>
      </c>
      <c r="F63" s="17">
        <v>871.1</v>
      </c>
      <c r="G63" s="9">
        <f>F63/F88*100</f>
        <v>0.25421062799451133</v>
      </c>
      <c r="H63" s="9">
        <f t="shared" si="9"/>
        <v>291.85784975258662</v>
      </c>
      <c r="I63" s="10">
        <f t="shared" si="7"/>
        <v>51.648286493537299</v>
      </c>
    </row>
    <row r="64" spans="1:9" ht="15" customHeight="1">
      <c r="A64" s="3" t="s">
        <v>53</v>
      </c>
      <c r="B64" s="17">
        <f>SUM(B65:B70)</f>
        <v>229337</v>
      </c>
      <c r="C64" s="9">
        <f>B64/B88*100</f>
        <v>77.680896495473363</v>
      </c>
      <c r="D64" s="17">
        <f>SUM(D65:D70)</f>
        <v>483453.9</v>
      </c>
      <c r="E64" s="9">
        <f>D64/D88*100</f>
        <v>71.269293744612838</v>
      </c>
      <c r="F64" s="17">
        <f>SUM(F65:F70)</f>
        <v>265738.39999999997</v>
      </c>
      <c r="G64" s="9">
        <f>F64/F88*100</f>
        <v>77.549679194416981</v>
      </c>
      <c r="H64" s="9">
        <f t="shared" si="9"/>
        <v>15.872449713740025</v>
      </c>
      <c r="I64" s="10">
        <f t="shared" si="7"/>
        <v>54.966647285294414</v>
      </c>
    </row>
    <row r="65" spans="1:9" ht="15" customHeight="1">
      <c r="A65" s="3" t="s">
        <v>54</v>
      </c>
      <c r="B65" s="25">
        <v>77858.3</v>
      </c>
      <c r="C65" s="9">
        <f>B65/B88*100</f>
        <v>26.372118513861757</v>
      </c>
      <c r="D65" s="17">
        <v>166974</v>
      </c>
      <c r="E65" s="9">
        <f>D65/D88*100</f>
        <v>24.614795854812595</v>
      </c>
      <c r="F65" s="17">
        <v>88027.6</v>
      </c>
      <c r="G65" s="9">
        <f>F65/F88*100</f>
        <v>25.688843389794108</v>
      </c>
      <c r="H65" s="9">
        <f t="shared" si="9"/>
        <v>13.061292116575899</v>
      </c>
      <c r="I65" s="10">
        <f t="shared" si="7"/>
        <v>52.719345526848493</v>
      </c>
    </row>
    <row r="66" spans="1:9" ht="15" customHeight="1">
      <c r="A66" s="3" t="s">
        <v>55</v>
      </c>
      <c r="B66" s="25">
        <v>133542.5</v>
      </c>
      <c r="C66" s="9">
        <f>B66/B88*100</f>
        <v>45.233438652492843</v>
      </c>
      <c r="D66" s="17">
        <v>281036.40000000002</v>
      </c>
      <c r="E66" s="9">
        <f>D66/D88*100</f>
        <v>41.429525637353457</v>
      </c>
      <c r="F66" s="17">
        <v>158224.70000000001</v>
      </c>
      <c r="G66" s="9">
        <f>F66/F88*100</f>
        <v>46.174262830034621</v>
      </c>
      <c r="H66" s="9">
        <f t="shared" si="9"/>
        <v>18.482655334444104</v>
      </c>
      <c r="I66" s="10">
        <f t="shared" si="7"/>
        <v>56.300429410567453</v>
      </c>
    </row>
    <row r="67" spans="1:9" ht="26.25" customHeight="1">
      <c r="A67" s="3" t="s">
        <v>56</v>
      </c>
      <c r="B67" s="25">
        <v>17755.7</v>
      </c>
      <c r="C67" s="9">
        <f>B67/B88*100</f>
        <v>6.0142004731232923</v>
      </c>
      <c r="D67" s="17">
        <v>32946.800000000003</v>
      </c>
      <c r="E67" s="9">
        <f>D67/D88*100</f>
        <v>4.8569163826065118</v>
      </c>
      <c r="F67" s="17">
        <v>18330.900000000001</v>
      </c>
      <c r="G67" s="9">
        <f>F67/F88*100</f>
        <v>5.3494542540518744</v>
      </c>
      <c r="H67" s="9">
        <f t="shared" si="9"/>
        <v>3.2395230827283683</v>
      </c>
      <c r="I67" s="10">
        <f t="shared" si="7"/>
        <v>55.637876819600088</v>
      </c>
    </row>
    <row r="68" spans="1:9" ht="36.75" customHeight="1">
      <c r="A68" s="3" t="s">
        <v>57</v>
      </c>
      <c r="B68" s="25">
        <v>12.7</v>
      </c>
      <c r="C68" s="9">
        <f>B68/B88*100</f>
        <v>4.3017366822296959E-3</v>
      </c>
      <c r="D68" s="17">
        <v>215</v>
      </c>
      <c r="E68" s="9">
        <f>D68/D88*100</f>
        <v>3.1694641733351951E-2</v>
      </c>
      <c r="F68" s="17">
        <v>13.3</v>
      </c>
      <c r="G68" s="9">
        <f>F68/F88*100</f>
        <v>3.8813010588072561E-3</v>
      </c>
      <c r="H68" s="9">
        <f t="shared" si="9"/>
        <v>4.7244094488189177</v>
      </c>
      <c r="I68" s="10">
        <f t="shared" si="7"/>
        <v>6.1860465116279073</v>
      </c>
    </row>
    <row r="69" spans="1:9" ht="15" customHeight="1">
      <c r="A69" s="3" t="s">
        <v>58</v>
      </c>
      <c r="B69" s="25">
        <v>167.8</v>
      </c>
      <c r="C69" s="9">
        <f>B69/B88*100</f>
        <v>5.6837119313239606E-2</v>
      </c>
      <c r="D69" s="17">
        <v>250</v>
      </c>
      <c r="E69" s="9">
        <f>D69/D88*100</f>
        <v>3.6854234573665053E-2</v>
      </c>
      <c r="F69" s="17">
        <v>231.8</v>
      </c>
      <c r="G69" s="9">
        <f>F69/F88*100</f>
        <v>6.7645532739212186E-2</v>
      </c>
      <c r="H69" s="9">
        <f t="shared" si="9"/>
        <v>38.140643623361143</v>
      </c>
      <c r="I69" s="10">
        <f t="shared" si="7"/>
        <v>92.72</v>
      </c>
    </row>
    <row r="70" spans="1:9" ht="26.25" customHeight="1">
      <c r="A70" s="3" t="s">
        <v>59</v>
      </c>
      <c r="B70" s="25">
        <v>0</v>
      </c>
      <c r="C70" s="9">
        <f>B70/B88*100</f>
        <v>0</v>
      </c>
      <c r="D70" s="17">
        <v>2031.7</v>
      </c>
      <c r="E70" s="9">
        <f>D70/D88*100</f>
        <v>0.29950699353326116</v>
      </c>
      <c r="F70" s="17">
        <v>910.1</v>
      </c>
      <c r="G70" s="9">
        <f>F70/F88*100</f>
        <v>0.26559188673838224</v>
      </c>
      <c r="H70" s="9" t="e">
        <f t="shared" si="9"/>
        <v>#DIV/0!</v>
      </c>
      <c r="I70" s="10">
        <f t="shared" si="7"/>
        <v>44.794999261702024</v>
      </c>
    </row>
    <row r="71" spans="1:9" ht="26.25" customHeight="1">
      <c r="A71" s="3" t="s">
        <v>60</v>
      </c>
      <c r="B71" s="17">
        <f>B72</f>
        <v>8070.6</v>
      </c>
      <c r="C71" s="9">
        <f>B71/B88*100</f>
        <v>2.733668981701022</v>
      </c>
      <c r="D71" s="17">
        <f>D72</f>
        <v>22375.200000000001</v>
      </c>
      <c r="E71" s="9">
        <f>D71/D88*100</f>
        <v>3.2984834777306813</v>
      </c>
      <c r="F71" s="17">
        <f>F72</f>
        <v>10239.299999999999</v>
      </c>
      <c r="G71" s="9">
        <f>F71/F88*100</f>
        <v>2.9881057091312129</v>
      </c>
      <c r="H71" s="9">
        <f t="shared" si="9"/>
        <v>26.871608058880355</v>
      </c>
      <c r="I71" s="10">
        <f t="shared" si="7"/>
        <v>45.761825592620397</v>
      </c>
    </row>
    <row r="72" spans="1:9" ht="15" customHeight="1">
      <c r="A72" s="3" t="s">
        <v>61</v>
      </c>
      <c r="B72" s="26">
        <v>8070.6</v>
      </c>
      <c r="C72" s="9">
        <f>B72/B88*100</f>
        <v>2.733668981701022</v>
      </c>
      <c r="D72" s="17">
        <v>22375.200000000001</v>
      </c>
      <c r="E72" s="9">
        <f>D72/D88*100</f>
        <v>3.2984834777306813</v>
      </c>
      <c r="F72" s="17">
        <v>10239.299999999999</v>
      </c>
      <c r="G72" s="9">
        <f>F72/F88*100</f>
        <v>2.9881057091312129</v>
      </c>
      <c r="H72" s="9">
        <f t="shared" si="9"/>
        <v>26.871608058880355</v>
      </c>
      <c r="I72" s="10">
        <f t="shared" si="7"/>
        <v>45.761825592620397</v>
      </c>
    </row>
    <row r="73" spans="1:9" ht="15" customHeight="1">
      <c r="A73" s="3" t="s">
        <v>62</v>
      </c>
      <c r="B73" s="17">
        <f>SUM(B74:B77)</f>
        <v>13093.399999999998</v>
      </c>
      <c r="C73" s="9">
        <f>B73/B88*100</f>
        <v>4.4349889035516759</v>
      </c>
      <c r="D73" s="17">
        <f>SUM(D74:D77)</f>
        <v>26064.2</v>
      </c>
      <c r="E73" s="9">
        <f>D73/D88*100</f>
        <v>3.8423045630996833</v>
      </c>
      <c r="F73" s="17">
        <f>SUM(F74:F77)</f>
        <v>15493.4</v>
      </c>
      <c r="G73" s="9">
        <f>F73/F88*100</f>
        <v>4.5213947236484469</v>
      </c>
      <c r="H73" s="9">
        <f t="shared" si="9"/>
        <v>18.329845571051081</v>
      </c>
      <c r="I73" s="10">
        <f t="shared" si="7"/>
        <v>59.443220969759281</v>
      </c>
    </row>
    <row r="74" spans="1:9" ht="15" customHeight="1">
      <c r="A74" s="3" t="s">
        <v>63</v>
      </c>
      <c r="B74" s="27">
        <v>1109.4000000000001</v>
      </c>
      <c r="C74" s="9">
        <f>B74/B88*100</f>
        <v>0.37577532876107284</v>
      </c>
      <c r="D74" s="17">
        <v>2194</v>
      </c>
      <c r="E74" s="9">
        <f>D74/D88*100</f>
        <v>0.32343276261848453</v>
      </c>
      <c r="F74" s="17">
        <v>1043.5</v>
      </c>
      <c r="G74" s="9">
        <f>F74/F88*100</f>
        <v>0.30452162818536627</v>
      </c>
      <c r="H74" s="9">
        <f t="shared" si="9"/>
        <v>-5.9401478276545987</v>
      </c>
      <c r="I74" s="10">
        <f t="shared" ref="I74:I101" si="10">F74/D74*100</f>
        <v>47.561531449407475</v>
      </c>
    </row>
    <row r="75" spans="1:9" ht="26.25" customHeight="1">
      <c r="A75" s="3" t="s">
        <v>64</v>
      </c>
      <c r="B75" s="27">
        <v>4546</v>
      </c>
      <c r="C75" s="9">
        <f>B75/B88*100</f>
        <v>1.5398185005839524</v>
      </c>
      <c r="D75" s="17">
        <v>13112.7</v>
      </c>
      <c r="E75" s="9">
        <f>D75/D88*100</f>
        <v>1.9330340867763911</v>
      </c>
      <c r="F75" s="17">
        <v>8476.5</v>
      </c>
      <c r="G75" s="9">
        <f>F75/F88*100</f>
        <v>2.4736728139082484</v>
      </c>
      <c r="H75" s="9">
        <f t="shared" si="9"/>
        <v>86.460624725033</v>
      </c>
      <c r="I75" s="10">
        <f t="shared" si="10"/>
        <v>64.64343727836372</v>
      </c>
    </row>
    <row r="76" spans="1:9" ht="15" customHeight="1">
      <c r="A76" s="3" t="s">
        <v>65</v>
      </c>
      <c r="B76" s="27">
        <v>6892.2</v>
      </c>
      <c r="C76" s="9">
        <f>B76/B88*100</f>
        <v>2.334522012697914</v>
      </c>
      <c r="D76" s="17">
        <v>9373.5</v>
      </c>
      <c r="E76" s="9">
        <f>D76/D88*100</f>
        <v>1.3818126711049976</v>
      </c>
      <c r="F76" s="17">
        <v>5877.5</v>
      </c>
      <c r="G76" s="9">
        <f>F76/F88*100</f>
        <v>1.7152140581308004</v>
      </c>
      <c r="H76" s="9">
        <f t="shared" si="9"/>
        <v>-14.722439859551372</v>
      </c>
      <c r="I76" s="10">
        <f t="shared" si="10"/>
        <v>62.703365871872826</v>
      </c>
    </row>
    <row r="77" spans="1:9" ht="26.25" customHeight="1">
      <c r="A77" s="3" t="s">
        <v>66</v>
      </c>
      <c r="B77" s="27">
        <v>545.79999999999995</v>
      </c>
      <c r="C77" s="9">
        <f>B77/B88*100</f>
        <v>0.18487306150873761</v>
      </c>
      <c r="D77" s="17">
        <v>1384</v>
      </c>
      <c r="E77" s="9">
        <f>D77/D88*100</f>
        <v>0.20402504259980975</v>
      </c>
      <c r="F77" s="17">
        <v>95.9</v>
      </c>
      <c r="G77" s="9">
        <f>F77/F88*100</f>
        <v>2.7986223424031266E-2</v>
      </c>
      <c r="H77" s="9">
        <f t="shared" si="9"/>
        <v>-82.429461341150599</v>
      </c>
      <c r="I77" s="10">
        <f t="shared" si="10"/>
        <v>6.9291907514450868</v>
      </c>
    </row>
    <row r="78" spans="1:9" ht="26.25" customHeight="1">
      <c r="A78" s="3" t="s">
        <v>67</v>
      </c>
      <c r="B78" s="17">
        <f>SUM(B79:B80)</f>
        <v>4935.8</v>
      </c>
      <c r="C78" s="9">
        <f>B78/B88*100</f>
        <v>1.6718513319802624</v>
      </c>
      <c r="D78" s="17">
        <f>SUM(D79:D80)</f>
        <v>9284.7999999999993</v>
      </c>
      <c r="E78" s="9">
        <f>D78/D88*100</f>
        <v>1.3687367886782611</v>
      </c>
      <c r="F78" s="17">
        <f>SUM(F79:F80)</f>
        <v>6134.4</v>
      </c>
      <c r="G78" s="9">
        <f>F78/F88*100</f>
        <v>1.790184452266709</v>
      </c>
      <c r="H78" s="9">
        <f t="shared" si="9"/>
        <v>24.283804043923965</v>
      </c>
      <c r="I78" s="10">
        <f t="shared" si="10"/>
        <v>66.069274513182847</v>
      </c>
    </row>
    <row r="79" spans="1:9" ht="15" customHeight="1">
      <c r="A79" s="3" t="s">
        <v>68</v>
      </c>
      <c r="B79" s="28">
        <v>266.7</v>
      </c>
      <c r="C79" s="9">
        <f>B79/B88*100</f>
        <v>9.0336470326823598E-2</v>
      </c>
      <c r="D79" s="17">
        <v>500</v>
      </c>
      <c r="E79" s="9">
        <f t="shared" ref="E79:G79" si="11">D79/D88*100</f>
        <v>7.3708469147330105E-2</v>
      </c>
      <c r="F79" s="17">
        <v>229.4</v>
      </c>
      <c r="G79" s="9">
        <f t="shared" si="11"/>
        <v>6.69451475857432E-2</v>
      </c>
      <c r="H79" s="9">
        <f t="shared" si="9"/>
        <v>-13.985751781027361</v>
      </c>
      <c r="I79" s="10">
        <f t="shared" si="10"/>
        <v>45.879999999999995</v>
      </c>
    </row>
    <row r="80" spans="1:9" ht="15" customHeight="1">
      <c r="A80" s="3" t="s">
        <v>69</v>
      </c>
      <c r="B80" s="28">
        <v>4669.1000000000004</v>
      </c>
      <c r="C80" s="9">
        <f>B80/B88*100</f>
        <v>1.5815148616534387</v>
      </c>
      <c r="D80" s="17">
        <v>8784.7999999999993</v>
      </c>
      <c r="E80" s="9">
        <f t="shared" ref="E80:G80" si="12">D80/D88*100</f>
        <v>1.2950283195309311</v>
      </c>
      <c r="F80" s="17">
        <v>5905</v>
      </c>
      <c r="G80" s="9">
        <f t="shared" si="12"/>
        <v>1.723239304680966</v>
      </c>
      <c r="H80" s="9">
        <f t="shared" si="9"/>
        <v>26.469769334561249</v>
      </c>
      <c r="I80" s="10">
        <f t="shared" si="10"/>
        <v>67.218377196976604</v>
      </c>
    </row>
    <row r="81" spans="1:9" ht="26.25" customHeight="1">
      <c r="A81" s="3" t="s">
        <v>70</v>
      </c>
      <c r="B81" s="17">
        <f>B82</f>
        <v>574.79999999999995</v>
      </c>
      <c r="C81" s="9">
        <f>B81/B88*100</f>
        <v>0.19469592479886841</v>
      </c>
      <c r="D81" s="17">
        <f>D82</f>
        <v>1281.9000000000001</v>
      </c>
      <c r="E81" s="9">
        <f t="shared" ref="E81:G81" si="13">D81/D88*100</f>
        <v>0.18897377319992495</v>
      </c>
      <c r="F81" s="17">
        <f>F82</f>
        <v>641</v>
      </c>
      <c r="G81" s="9">
        <f t="shared" si="13"/>
        <v>0.18706120140567301</v>
      </c>
      <c r="H81" s="9">
        <f t="shared" si="9"/>
        <v>11.517049408489925</v>
      </c>
      <c r="I81" s="10">
        <f t="shared" si="10"/>
        <v>50.0039004602543</v>
      </c>
    </row>
    <row r="82" spans="1:9" ht="26.25" customHeight="1">
      <c r="A82" s="3" t="s">
        <v>71</v>
      </c>
      <c r="B82" s="29">
        <v>574.79999999999995</v>
      </c>
      <c r="C82" s="9">
        <f>B82/B88*100</f>
        <v>0.19469592479886841</v>
      </c>
      <c r="D82" s="17">
        <v>1281.9000000000001</v>
      </c>
      <c r="E82" s="9">
        <f t="shared" ref="E82:G82" si="14">D82/D88*100</f>
        <v>0.18897377319992495</v>
      </c>
      <c r="F82" s="17">
        <v>641</v>
      </c>
      <c r="G82" s="9">
        <f t="shared" si="14"/>
        <v>0.18706120140567301</v>
      </c>
      <c r="H82" s="9">
        <f t="shared" si="9"/>
        <v>11.517049408489925</v>
      </c>
      <c r="I82" s="10">
        <f t="shared" si="10"/>
        <v>50.0039004602543</v>
      </c>
    </row>
    <row r="83" spans="1:9" ht="39" customHeight="1">
      <c r="A83" s="3" t="s">
        <v>72</v>
      </c>
      <c r="B83" s="17">
        <f>B84</f>
        <v>44.8</v>
      </c>
      <c r="C83" s="9">
        <f>B83/B88*100</f>
        <v>1.5174630186133098E-2</v>
      </c>
      <c r="D83" s="17">
        <f>D84</f>
        <v>1473.1</v>
      </c>
      <c r="E83" s="9">
        <f t="shared" ref="E83:G83" si="15">D83/D88*100</f>
        <v>0.21715989180186396</v>
      </c>
      <c r="F83" s="17">
        <f>F84</f>
        <v>40.6</v>
      </c>
      <c r="G83" s="9">
        <f t="shared" si="15"/>
        <v>1.1848182179516886E-2</v>
      </c>
      <c r="H83" s="9">
        <f t="shared" si="9"/>
        <v>-9.3749999999999858</v>
      </c>
      <c r="I83" s="10">
        <f t="shared" si="10"/>
        <v>2.7560925938497052</v>
      </c>
    </row>
    <row r="84" spans="1:9" ht="39" customHeight="1">
      <c r="A84" s="3" t="s">
        <v>73</v>
      </c>
      <c r="B84" s="30">
        <v>44.8</v>
      </c>
      <c r="C84" s="9">
        <f>B84/B88*100</f>
        <v>1.5174630186133098E-2</v>
      </c>
      <c r="D84" s="17">
        <v>1473.1</v>
      </c>
      <c r="E84" s="9">
        <f t="shared" ref="E84:G84" si="16">D84/D88*100</f>
        <v>0.21715989180186396</v>
      </c>
      <c r="F84" s="17">
        <v>40.6</v>
      </c>
      <c r="G84" s="9">
        <f t="shared" si="16"/>
        <v>1.1848182179516886E-2</v>
      </c>
      <c r="H84" s="9">
        <f t="shared" si="9"/>
        <v>-9.3749999999999858</v>
      </c>
      <c r="I84" s="10">
        <f t="shared" si="10"/>
        <v>2.7560925938497052</v>
      </c>
    </row>
    <row r="85" spans="1:9" ht="90" customHeight="1">
      <c r="A85" s="3" t="s">
        <v>74</v>
      </c>
      <c r="B85" s="17">
        <f>SUM(B86:B87)</f>
        <v>8304.1</v>
      </c>
      <c r="C85" s="9">
        <f>B85/B88*100</f>
        <v>2.8127599671577652</v>
      </c>
      <c r="D85" s="17">
        <f>SUM(D86:D87)</f>
        <v>16460.099999999999</v>
      </c>
      <c r="E85" s="9">
        <f t="shared" ref="E85:G85" si="17">D85/D88*100</f>
        <v>2.4264975460239366</v>
      </c>
      <c r="F85" s="17">
        <f>SUM(F86:F87)</f>
        <v>9127.5</v>
      </c>
      <c r="G85" s="9">
        <f t="shared" si="17"/>
        <v>2.663652286786709</v>
      </c>
      <c r="H85" s="9">
        <f t="shared" si="9"/>
        <v>9.91558386820968</v>
      </c>
      <c r="I85" s="10">
        <f t="shared" si="10"/>
        <v>55.452275502578971</v>
      </c>
    </row>
    <row r="86" spans="1:9" ht="64.5" customHeight="1">
      <c r="A86" s="3" t="s">
        <v>75</v>
      </c>
      <c r="B86" s="31">
        <v>6865.6</v>
      </c>
      <c r="C86" s="9">
        <f>B86/B88*100</f>
        <v>2.3255120760248977</v>
      </c>
      <c r="D86" s="17">
        <v>10425</v>
      </c>
      <c r="E86" s="9">
        <f t="shared" ref="E86:G86" si="18">D86/D88*100</f>
        <v>1.5368215817218329</v>
      </c>
      <c r="F86" s="17">
        <v>5212.6000000000004</v>
      </c>
      <c r="G86" s="9">
        <f t="shared" si="18"/>
        <v>1.5211781879051656</v>
      </c>
      <c r="H86" s="9">
        <f t="shared" si="9"/>
        <v>-24.07655558144954</v>
      </c>
      <c r="I86" s="10">
        <f t="shared" si="10"/>
        <v>50.000959232613916</v>
      </c>
    </row>
    <row r="87" spans="1:9" ht="26.25" customHeight="1">
      <c r="A87" s="3" t="s">
        <v>76</v>
      </c>
      <c r="B87" s="31">
        <v>1438.5</v>
      </c>
      <c r="C87" s="9">
        <f>B87/B88*100</f>
        <v>0.48724789113286743</v>
      </c>
      <c r="D87" s="17">
        <v>6035.1</v>
      </c>
      <c r="E87" s="9">
        <f t="shared" ref="E87:G87" si="19">D87/D88*100</f>
        <v>0.88967596430210394</v>
      </c>
      <c r="F87" s="17">
        <v>3914.9</v>
      </c>
      <c r="G87" s="9">
        <f t="shared" si="19"/>
        <v>1.1424740988815434</v>
      </c>
      <c r="H87" s="9">
        <f t="shared" si="9"/>
        <v>172.15154675008688</v>
      </c>
      <c r="I87" s="10">
        <f t="shared" si="10"/>
        <v>64.868850557571534</v>
      </c>
    </row>
    <row r="88" spans="1:9" s="14" customFormat="1" ht="15" customHeight="1">
      <c r="A88" s="12" t="s">
        <v>77</v>
      </c>
      <c r="B88" s="16">
        <f>B43+B50+B52+B55+B60+B64+B71+B73+B78+B81+B83+B85</f>
        <v>295229.59999999998</v>
      </c>
      <c r="C88" s="13">
        <f>C43+C50+C52+C55+C60+C64+C71+C73+C78+C81+C83+C85</f>
        <v>99.999999999999986</v>
      </c>
      <c r="D88" s="16">
        <f>D43+D50+D52+D55+D60+D64+D71+D73+D78+D81+D83+D85</f>
        <v>678348.1</v>
      </c>
      <c r="E88" s="13"/>
      <c r="F88" s="16">
        <f>F43+F50+F52+F55+F60+F64+F71+F73+F78+F81+F83+F85</f>
        <v>342668.6</v>
      </c>
      <c r="G88" s="13"/>
      <c r="H88" s="9">
        <f t="shared" si="9"/>
        <v>16.068510745534994</v>
      </c>
      <c r="I88" s="10">
        <f t="shared" si="10"/>
        <v>50.515155861717595</v>
      </c>
    </row>
    <row r="89" spans="1:9" ht="115.5" customHeight="1">
      <c r="A89" s="3" t="s">
        <v>78</v>
      </c>
      <c r="B89" s="32">
        <v>96974.8</v>
      </c>
      <c r="C89" s="9">
        <f>B89/B88*100</f>
        <v>32.847248378888843</v>
      </c>
      <c r="D89" s="17">
        <v>185758.9</v>
      </c>
      <c r="E89" s="9">
        <f t="shared" ref="E89:G89" si="20">D89/D88*100</f>
        <v>27.384008298983957</v>
      </c>
      <c r="F89" s="17">
        <v>94020.3</v>
      </c>
      <c r="G89" s="9">
        <f t="shared" si="20"/>
        <v>27.437675935291416</v>
      </c>
      <c r="H89" s="9">
        <f t="shared" si="9"/>
        <v>-3.0466677941073357</v>
      </c>
      <c r="I89" s="10">
        <f t="shared" si="10"/>
        <v>50.614156306911816</v>
      </c>
    </row>
    <row r="90" spans="1:9" ht="51.75" customHeight="1">
      <c r="A90" s="3" t="s">
        <v>79</v>
      </c>
      <c r="B90" s="32">
        <v>23768.799999999999</v>
      </c>
      <c r="C90" s="9">
        <f>B90/B88*100</f>
        <v>8.0509542403607242</v>
      </c>
      <c r="D90" s="17">
        <v>67979.600000000006</v>
      </c>
      <c r="E90" s="9">
        <f t="shared" ref="E90:G90" si="21">D90/D88*100</f>
        <v>10.021344498495685</v>
      </c>
      <c r="F90" s="17">
        <v>23388.3</v>
      </c>
      <c r="G90" s="9">
        <f t="shared" si="21"/>
        <v>6.8253408686993797</v>
      </c>
      <c r="H90" s="9">
        <f t="shared" si="9"/>
        <v>-1.6008380734408121</v>
      </c>
      <c r="I90" s="10">
        <f t="shared" si="10"/>
        <v>34.40488028761569</v>
      </c>
    </row>
    <row r="91" spans="1:9" ht="26.25" customHeight="1">
      <c r="A91" s="3" t="s">
        <v>80</v>
      </c>
      <c r="B91" s="32">
        <v>3609.7</v>
      </c>
      <c r="C91" s="9">
        <f>B91/B88*100</f>
        <v>1.2226755040822466</v>
      </c>
      <c r="D91" s="17">
        <v>10377.9</v>
      </c>
      <c r="E91" s="9">
        <f t="shared" ref="E91:G91" si="22">D91/D88*100</f>
        <v>1.5298782439281542</v>
      </c>
      <c r="F91" s="17">
        <v>7379.5</v>
      </c>
      <c r="G91" s="9">
        <f t="shared" si="22"/>
        <v>2.1535384333434697</v>
      </c>
      <c r="H91" s="9">
        <f t="shared" si="9"/>
        <v>104.43527162922126</v>
      </c>
      <c r="I91" s="10">
        <f t="shared" si="10"/>
        <v>71.107834918432445</v>
      </c>
    </row>
    <row r="92" spans="1:9" ht="51.75" customHeight="1">
      <c r="A92" s="3" t="s">
        <v>81</v>
      </c>
      <c r="B92" s="32">
        <v>4879</v>
      </c>
      <c r="C92" s="9">
        <f>B92/B88*100</f>
        <v>1.6526120687085577</v>
      </c>
      <c r="D92" s="17">
        <v>11807.9</v>
      </c>
      <c r="E92" s="9">
        <f t="shared" ref="E92:G92" si="23">D92/D88*100</f>
        <v>1.7406844656895186</v>
      </c>
      <c r="F92" s="17">
        <v>3605.2</v>
      </c>
      <c r="G92" s="9">
        <f t="shared" si="23"/>
        <v>1.0520952313693173</v>
      </c>
      <c r="H92" s="9">
        <f t="shared" si="9"/>
        <v>-26.107808977249434</v>
      </c>
      <c r="I92" s="10">
        <f t="shared" si="10"/>
        <v>30.532101389747542</v>
      </c>
    </row>
    <row r="93" spans="1:9" ht="15" customHeight="1">
      <c r="A93" s="3" t="s">
        <v>82</v>
      </c>
      <c r="B93" s="32">
        <v>10536.6</v>
      </c>
      <c r="C93" s="9">
        <f>B93/B88*100</f>
        <v>3.5689510807859377</v>
      </c>
      <c r="D93" s="17">
        <v>24723.4</v>
      </c>
      <c r="E93" s="9">
        <f t="shared" ref="E93:G93" si="24">D93/D88*100</f>
        <v>3.6446479322342027</v>
      </c>
      <c r="F93" s="17">
        <v>13600.5</v>
      </c>
      <c r="G93" s="9">
        <f t="shared" si="24"/>
        <v>3.9689951165645181</v>
      </c>
      <c r="H93" s="9">
        <f t="shared" si="9"/>
        <v>29.078640168555324</v>
      </c>
      <c r="I93" s="10">
        <f t="shared" si="10"/>
        <v>55.010637695462592</v>
      </c>
    </row>
    <row r="94" spans="1:9" ht="51.75" customHeight="1">
      <c r="A94" s="3" t="s">
        <v>83</v>
      </c>
      <c r="B94" s="32">
        <v>154253.5</v>
      </c>
      <c r="C94" s="9">
        <f>B94/B88*100</f>
        <v>52.248656638765226</v>
      </c>
      <c r="D94" s="17">
        <v>357232.5</v>
      </c>
      <c r="E94" s="9">
        <f t="shared" ref="E94:G94" si="25">D94/D88*100</f>
        <v>52.662121409347208</v>
      </c>
      <c r="F94" s="17">
        <v>199338.7</v>
      </c>
      <c r="G94" s="9">
        <f t="shared" si="25"/>
        <v>58.172444163252777</v>
      </c>
      <c r="H94" s="9">
        <f t="shared" si="9"/>
        <v>29.22799158528008</v>
      </c>
      <c r="I94" s="10">
        <f t="shared" si="10"/>
        <v>55.800829991672096</v>
      </c>
    </row>
    <row r="95" spans="1:9" ht="42" customHeight="1">
      <c r="A95" s="3" t="s">
        <v>84</v>
      </c>
      <c r="B95" s="32">
        <v>44.8</v>
      </c>
      <c r="C95" s="9">
        <f>B95/B88*100</f>
        <v>1.5174630186133098E-2</v>
      </c>
      <c r="D95" s="17">
        <v>1473.1</v>
      </c>
      <c r="E95" s="9">
        <f t="shared" ref="E95:G95" si="26">D95/D88*100</f>
        <v>0.21715989180186396</v>
      </c>
      <c r="F95" s="17">
        <v>40.6</v>
      </c>
      <c r="G95" s="9">
        <f t="shared" si="26"/>
        <v>1.1848182179516886E-2</v>
      </c>
      <c r="H95" s="9">
        <f t="shared" si="9"/>
        <v>-9.3749999999999858</v>
      </c>
      <c r="I95" s="10">
        <f t="shared" si="10"/>
        <v>2.7560925938497052</v>
      </c>
    </row>
    <row r="96" spans="1:9" ht="15" customHeight="1">
      <c r="A96" s="3" t="s">
        <v>85</v>
      </c>
      <c r="B96" s="17">
        <f>SUM(B97:B101)</f>
        <v>1162.3999999999999</v>
      </c>
      <c r="C96" s="9">
        <f>B96/B88*100</f>
        <v>0.39372745822234623</v>
      </c>
      <c r="D96" s="17">
        <f>SUM(D97:D101)</f>
        <v>18994.8</v>
      </c>
      <c r="E96" s="9">
        <f t="shared" ref="E96:G96" si="27">D96/D88*100</f>
        <v>2.8001552595194119</v>
      </c>
      <c r="F96" s="17">
        <f>SUM(F97:F101)</f>
        <v>1295.5</v>
      </c>
      <c r="G96" s="9">
        <f t="shared" si="27"/>
        <v>0.37806206929960906</v>
      </c>
      <c r="H96" s="9">
        <f t="shared" si="9"/>
        <v>11.450447350309716</v>
      </c>
      <c r="I96" s="10">
        <f t="shared" si="10"/>
        <v>6.8202876576747329</v>
      </c>
    </row>
    <row r="97" spans="1:9" ht="77.25" customHeight="1">
      <c r="A97" s="3" t="s">
        <v>86</v>
      </c>
      <c r="B97" s="37">
        <v>214.1</v>
      </c>
      <c r="C97" s="9">
        <f>B97/B88*100</f>
        <v>7.2519828635069117E-2</v>
      </c>
      <c r="D97" s="17">
        <v>1787.2</v>
      </c>
      <c r="E97" s="9">
        <f t="shared" ref="E97:G97" si="28">D97/D88*100</f>
        <v>0.26346355212021677</v>
      </c>
      <c r="F97" s="17">
        <v>1097.2</v>
      </c>
      <c r="G97" s="9">
        <f t="shared" si="28"/>
        <v>0.3201927459942347</v>
      </c>
      <c r="H97" s="9">
        <f t="shared" si="9"/>
        <v>412.47080803362917</v>
      </c>
      <c r="I97" s="10">
        <f t="shared" si="10"/>
        <v>61.392121754700092</v>
      </c>
    </row>
    <row r="98" spans="1:9" ht="15" customHeight="1">
      <c r="A98" s="3" t="s">
        <v>87</v>
      </c>
      <c r="B98" s="37">
        <v>838</v>
      </c>
      <c r="C98" s="9">
        <f>B98/B88*100</f>
        <v>0.28384687714240037</v>
      </c>
      <c r="D98" s="17">
        <v>52.2</v>
      </c>
      <c r="E98" s="9">
        <f>D98/D88*100</f>
        <v>7.6951641789812638E-3</v>
      </c>
      <c r="F98" s="17">
        <v>52.2</v>
      </c>
      <c r="G98" s="9">
        <f>F98/F88*100</f>
        <v>1.5233377087950284E-2</v>
      </c>
      <c r="H98" s="9">
        <f t="shared" si="9"/>
        <v>-93.770883054892607</v>
      </c>
      <c r="I98" s="10">
        <f t="shared" si="10"/>
        <v>100</v>
      </c>
    </row>
    <row r="99" spans="1:9" ht="26.25" customHeight="1">
      <c r="A99" s="3" t="s">
        <v>88</v>
      </c>
      <c r="B99" s="37">
        <v>110.3</v>
      </c>
      <c r="C99" s="9">
        <f>B99/B88*100</f>
        <v>3.7360752444876799E-2</v>
      </c>
      <c r="D99" s="17">
        <v>559.9</v>
      </c>
      <c r="E99" s="9">
        <f>D99/D88*100</f>
        <v>8.2538743751180255E-2</v>
      </c>
      <c r="F99" s="17">
        <v>146.1</v>
      </c>
      <c r="G99" s="9">
        <f>F99/F88*100</f>
        <v>4.2635946217424066E-2</v>
      </c>
      <c r="H99" s="9">
        <f t="shared" si="9"/>
        <v>32.456935630099736</v>
      </c>
      <c r="I99" s="10">
        <f t="shared" si="10"/>
        <v>26.093945347383464</v>
      </c>
    </row>
    <row r="100" spans="1:9" ht="15" customHeight="1">
      <c r="A100" s="3" t="s">
        <v>89</v>
      </c>
      <c r="B100" s="37">
        <v>0</v>
      </c>
      <c r="C100" s="9">
        <f>B100/B88*100</f>
        <v>0</v>
      </c>
      <c r="D100" s="17">
        <v>16595.5</v>
      </c>
      <c r="E100" s="9">
        <f>D100/D88*100</f>
        <v>2.4464577994690337</v>
      </c>
      <c r="F100" s="17">
        <v>0</v>
      </c>
      <c r="G100" s="9">
        <f>F100/F88*100</f>
        <v>0</v>
      </c>
      <c r="H100" s="9" t="e">
        <f t="shared" si="9"/>
        <v>#DIV/0!</v>
      </c>
      <c r="I100" s="10">
        <f t="shared" si="10"/>
        <v>0</v>
      </c>
    </row>
    <row r="101" spans="1:9" ht="15" customHeight="1">
      <c r="A101" s="3" t="s">
        <v>90</v>
      </c>
      <c r="B101" s="37">
        <v>0</v>
      </c>
      <c r="C101" s="9">
        <f>B101/B88*100</f>
        <v>0</v>
      </c>
      <c r="D101" s="17">
        <v>0</v>
      </c>
      <c r="E101" s="9">
        <f>D101/D88*100</f>
        <v>0</v>
      </c>
      <c r="F101" s="17">
        <v>0</v>
      </c>
      <c r="G101" s="9">
        <f>F101/F88*100</f>
        <v>0</v>
      </c>
      <c r="H101" s="9" t="e">
        <f t="shared" si="9"/>
        <v>#DIV/0!</v>
      </c>
      <c r="I101" s="10" t="e">
        <f t="shared" si="10"/>
        <v>#DIV/0!</v>
      </c>
    </row>
    <row r="102" spans="1:9" ht="26.25" customHeight="1">
      <c r="A102" s="3" t="s">
        <v>91</v>
      </c>
      <c r="B102" s="17">
        <f>B42-B88</f>
        <v>-138.59999999997672</v>
      </c>
      <c r="C102" s="9"/>
      <c r="D102" s="17">
        <f>D42-D88</f>
        <v>-17259.099999999977</v>
      </c>
      <c r="E102" s="9"/>
      <c r="F102" s="17">
        <f>F42-F88</f>
        <v>18696.400000000023</v>
      </c>
      <c r="G102" s="9"/>
      <c r="H102" s="9"/>
      <c r="I102" s="9"/>
    </row>
    <row r="103" spans="1:9">
      <c r="A103" s="42" t="s">
        <v>92</v>
      </c>
      <c r="B103" s="43"/>
      <c r="C103" s="43"/>
      <c r="D103" s="43"/>
      <c r="E103" s="43"/>
      <c r="F103" s="43"/>
      <c r="G103" s="43"/>
      <c r="H103" s="43"/>
      <c r="I103" s="44"/>
    </row>
    <row r="104" spans="1:9" ht="64.5" customHeight="1">
      <c r="A104" s="3" t="s">
        <v>93</v>
      </c>
      <c r="B104" s="7"/>
      <c r="C104" s="8"/>
      <c r="D104" s="8"/>
      <c r="E104" s="8"/>
      <c r="F104" s="8"/>
      <c r="G104" s="8"/>
      <c r="H104" s="8"/>
      <c r="I104" s="8"/>
    </row>
    <row r="105" spans="1:9" ht="39" customHeight="1">
      <c r="A105" s="3" t="s">
        <v>94</v>
      </c>
      <c r="B105" s="7">
        <v>0</v>
      </c>
      <c r="C105" s="8"/>
      <c r="D105" s="8">
        <v>12550</v>
      </c>
      <c r="E105" s="8"/>
      <c r="F105" s="8">
        <v>0</v>
      </c>
      <c r="G105" s="8"/>
      <c r="H105" s="8"/>
      <c r="I105" s="8"/>
    </row>
    <row r="106" spans="1:9" ht="39" customHeight="1">
      <c r="A106" s="3" t="s">
        <v>95</v>
      </c>
      <c r="B106" s="7">
        <v>0</v>
      </c>
      <c r="C106" s="8"/>
      <c r="D106" s="8">
        <v>-35469</v>
      </c>
      <c r="E106" s="8"/>
      <c r="F106" s="8">
        <v>-14779</v>
      </c>
      <c r="G106" s="8"/>
      <c r="H106" s="8"/>
      <c r="I106" s="8"/>
    </row>
    <row r="107" spans="1:9" ht="39" customHeight="1">
      <c r="A107" s="3" t="s">
        <v>96</v>
      </c>
      <c r="B107" s="7">
        <v>0</v>
      </c>
      <c r="C107" s="8"/>
      <c r="D107" s="8">
        <v>0</v>
      </c>
      <c r="E107" s="8"/>
      <c r="F107" s="8">
        <v>0</v>
      </c>
      <c r="G107" s="8"/>
      <c r="H107" s="8"/>
      <c r="I107" s="8"/>
    </row>
    <row r="108" spans="1:9" ht="51.75" customHeight="1">
      <c r="A108" s="3" t="s">
        <v>97</v>
      </c>
      <c r="B108" s="7">
        <v>0</v>
      </c>
      <c r="C108" s="8"/>
      <c r="D108" s="8">
        <v>0</v>
      </c>
      <c r="E108" s="8"/>
      <c r="F108" s="8">
        <v>0</v>
      </c>
      <c r="G108" s="8"/>
      <c r="H108" s="8"/>
      <c r="I108" s="8"/>
    </row>
    <row r="109" spans="1:9" ht="51.75" customHeight="1">
      <c r="A109" s="3" t="s">
        <v>98</v>
      </c>
      <c r="B109" s="7">
        <v>0</v>
      </c>
      <c r="C109" s="8"/>
      <c r="D109" s="8">
        <v>0</v>
      </c>
      <c r="E109" s="8"/>
      <c r="F109" s="8">
        <v>0</v>
      </c>
      <c r="G109" s="8"/>
      <c r="H109" s="8"/>
      <c r="I109" s="8"/>
    </row>
    <row r="110" spans="1:9" ht="39" customHeight="1">
      <c r="A110" s="3" t="s">
        <v>99</v>
      </c>
      <c r="B110" s="7">
        <v>0</v>
      </c>
      <c r="C110" s="8"/>
      <c r="D110" s="8">
        <v>0</v>
      </c>
      <c r="E110" s="8"/>
      <c r="F110" s="8">
        <v>0</v>
      </c>
      <c r="G110" s="8"/>
      <c r="H110" s="8"/>
      <c r="I110" s="8"/>
    </row>
    <row r="111" spans="1:9" ht="39" customHeight="1">
      <c r="A111" s="3" t="s">
        <v>100</v>
      </c>
      <c r="B111" s="8">
        <v>138</v>
      </c>
      <c r="C111" s="8"/>
      <c r="D111" s="8">
        <v>33281</v>
      </c>
      <c r="E111" s="8"/>
      <c r="F111" s="8">
        <v>-230</v>
      </c>
      <c r="G111" s="8"/>
      <c r="H111" s="8"/>
      <c r="I111" s="8"/>
    </row>
    <row r="112" spans="1:9" ht="39" customHeight="1">
      <c r="A112" s="3" t="s">
        <v>101</v>
      </c>
      <c r="B112" s="7">
        <f t="shared" ref="B112:F112" si="29">SUM(B105:B111)</f>
        <v>138</v>
      </c>
      <c r="C112" s="7"/>
      <c r="D112" s="7">
        <f t="shared" si="29"/>
        <v>10362</v>
      </c>
      <c r="E112" s="7"/>
      <c r="F112" s="7">
        <f t="shared" si="29"/>
        <v>-15009</v>
      </c>
      <c r="G112" s="7"/>
      <c r="H112" s="7"/>
      <c r="I112" s="8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6"/>
      <c r="E114" s="1"/>
      <c r="F114" s="1"/>
      <c r="G114" s="1"/>
      <c r="H114" s="1"/>
      <c r="I114" s="1"/>
    </row>
  </sheetData>
  <autoFilter ref="A6:I112"/>
  <mergeCells count="3">
    <mergeCell ref="A2:I2"/>
    <mergeCell ref="A7:I7"/>
    <mergeCell ref="A103:I103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2025-08-12T12:29:09Z</dcterms:modified>
</cp:coreProperties>
</file>