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5 год\Исполнение по программам 2025\"/>
    </mc:Choice>
  </mc:AlternateContent>
  <xr:revisionPtr revIDLastSave="0" documentId="13_ncr:1_{0A0EBC2B-5863-497A-8349-9270A34149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Информация!$A$6:$I$36</definedName>
  </definedNames>
  <calcPr calcId="191029"/>
</workbook>
</file>

<file path=xl/calcChain.xml><?xml version="1.0" encoding="utf-8"?>
<calcChain xmlns="http://schemas.openxmlformats.org/spreadsheetml/2006/main">
  <c r="B36" i="1" l="1"/>
  <c r="H34" i="1"/>
  <c r="I34" i="1"/>
  <c r="C34" i="1"/>
  <c r="H33" i="1"/>
  <c r="I33" i="1"/>
  <c r="B23" i="1"/>
  <c r="C33" i="1" s="1"/>
  <c r="B16" i="1"/>
  <c r="B7" i="1"/>
  <c r="H24" i="1"/>
  <c r="I24" i="1"/>
  <c r="F23" i="1"/>
  <c r="D23" i="1"/>
  <c r="D16" i="1"/>
  <c r="F16" i="1"/>
  <c r="I32" i="1"/>
  <c r="I35" i="1"/>
  <c r="H32" i="1"/>
  <c r="H35" i="1"/>
  <c r="I8" i="1" l="1"/>
  <c r="I9" i="1"/>
  <c r="I10" i="1"/>
  <c r="I11" i="1"/>
  <c r="I12" i="1"/>
  <c r="I13" i="1"/>
  <c r="I17" i="1"/>
  <c r="I18" i="1"/>
  <c r="I25" i="1"/>
  <c r="I26" i="1"/>
  <c r="I30" i="1"/>
  <c r="I31" i="1"/>
  <c r="H8" i="1" l="1"/>
  <c r="H10" i="1"/>
  <c r="H12" i="1"/>
  <c r="H17" i="1"/>
  <c r="H18" i="1"/>
  <c r="H25" i="1"/>
  <c r="H26" i="1"/>
  <c r="H30" i="1"/>
  <c r="H31" i="1"/>
  <c r="H13" i="1"/>
  <c r="H11" i="1"/>
  <c r="H9" i="1"/>
  <c r="F7" i="1"/>
  <c r="D7" i="1"/>
  <c r="F36" i="1" l="1"/>
  <c r="G34" i="1" s="1"/>
  <c r="D36" i="1"/>
  <c r="E34" i="1" s="1"/>
  <c r="I7" i="1"/>
  <c r="I19" i="1"/>
  <c r="I21" i="1"/>
  <c r="I28" i="1"/>
  <c r="I16" i="1"/>
  <c r="I20" i="1"/>
  <c r="I22" i="1"/>
  <c r="I27" i="1"/>
  <c r="I29" i="1"/>
  <c r="I14" i="1"/>
  <c r="I15" i="1"/>
  <c r="I23" i="1"/>
  <c r="H29" i="1"/>
  <c r="H28" i="1"/>
  <c r="H27" i="1"/>
  <c r="H23" i="1"/>
  <c r="H22" i="1"/>
  <c r="H21" i="1"/>
  <c r="H20" i="1"/>
  <c r="H19" i="1"/>
  <c r="H16" i="1"/>
  <c r="H15" i="1"/>
  <c r="H14" i="1"/>
  <c r="G35" i="1" l="1"/>
  <c r="G24" i="1"/>
  <c r="G32" i="1"/>
  <c r="G33" i="1"/>
  <c r="E33" i="1"/>
  <c r="E32" i="1"/>
  <c r="E24" i="1"/>
  <c r="E35" i="1"/>
  <c r="H7" i="1"/>
  <c r="I36" i="1"/>
  <c r="G27" i="1"/>
  <c r="G20" i="1"/>
  <c r="G9" i="1"/>
  <c r="E7" i="1"/>
  <c r="G25" i="1"/>
  <c r="G29" i="1"/>
  <c r="G8" i="1"/>
  <c r="G19" i="1"/>
  <c r="G18" i="1"/>
  <c r="G31" i="1"/>
  <c r="G26" i="1"/>
  <c r="G14" i="1"/>
  <c r="G28" i="1"/>
  <c r="G16" i="1"/>
  <c r="G30" i="1"/>
  <c r="G23" i="1"/>
  <c r="G15" i="1"/>
  <c r="G12" i="1"/>
  <c r="G10" i="1"/>
  <c r="E26" i="1"/>
  <c r="E16" i="1"/>
  <c r="E22" i="1"/>
  <c r="G22" i="1" s="1"/>
  <c r="E20" i="1"/>
  <c r="E9" i="1"/>
  <c r="E30" i="1"/>
  <c r="E23" i="1"/>
  <c r="E21" i="1"/>
  <c r="E18" i="1"/>
  <c r="E12" i="1"/>
  <c r="E10" i="1"/>
  <c r="E19" i="1"/>
  <c r="E17" i="1"/>
  <c r="E14" i="1"/>
  <c r="E11" i="1"/>
  <c r="E15" i="1"/>
  <c r="E13" i="1"/>
  <c r="E8" i="1"/>
  <c r="G7" i="1"/>
  <c r="E31" i="1"/>
  <c r="E29" i="1"/>
  <c r="E28" i="1"/>
  <c r="E27" i="1"/>
  <c r="E25" i="1"/>
  <c r="G21" i="1"/>
  <c r="G17" i="1"/>
  <c r="G13" i="1"/>
  <c r="G11" i="1"/>
  <c r="C24" i="1" l="1"/>
  <c r="C32" i="1"/>
  <c r="C35" i="1"/>
  <c r="G36" i="1"/>
  <c r="E36" i="1"/>
  <c r="C14" i="1"/>
  <c r="H36" i="1"/>
  <c r="C17" i="1"/>
  <c r="C7" i="1"/>
  <c r="C18" i="1"/>
  <c r="C22" i="1"/>
  <c r="C20" i="1"/>
  <c r="C30" i="1"/>
  <c r="C13" i="1"/>
  <c r="C8" i="1"/>
  <c r="C10" i="1"/>
  <c r="C9" i="1"/>
  <c r="C19" i="1"/>
  <c r="C16" i="1"/>
  <c r="C29" i="1"/>
  <c r="C15" i="1"/>
  <c r="C31" i="1"/>
  <c r="C23" i="1"/>
  <c r="C27" i="1"/>
  <c r="C11" i="1"/>
  <c r="C25" i="1"/>
  <c r="C28" i="1"/>
  <c r="C26" i="1"/>
  <c r="C12" i="1"/>
  <c r="C21" i="1"/>
  <c r="C36" i="1" l="1"/>
</calcChain>
</file>

<file path=xl/sharedStrings.xml><?xml version="1.0" encoding="utf-8"?>
<sst xmlns="http://schemas.openxmlformats.org/spreadsheetml/2006/main" count="43" uniqueCount="41">
  <si>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</si>
  <si>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</si>
  <si>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</si>
  <si>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</si>
  <si>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</si>
  <si>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</si>
  <si>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</si>
  <si>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Р А С Х О Д Ы - всего</t>
  </si>
  <si>
    <t>Муниципальная программа Пряжинского национального муниципального района "Развитие образования в Пряжинском национальном муниципальном районе"</t>
  </si>
  <si>
    <t>Подпрограмма "Развитие дошкольного образования"</t>
  </si>
  <si>
    <t>Подпрограмма "Развитие общего образования детей"</t>
  </si>
  <si>
    <t>Подпрограмма "Развитие системы дополнительного образования"</t>
  </si>
  <si>
    <t>Подпрограмма "Развитие системы оценки качества образования"</t>
  </si>
  <si>
    <t>Подпрограмма "Развитие воспитательной системы района"</t>
  </si>
  <si>
    <t>Подпрограмма "Развитие кадрового потенциала района"</t>
  </si>
  <si>
    <t>Муниципальная программа "Молодежь Пряжинского национального муниципального района"</t>
  </si>
  <si>
    <t>Муниципальная программа "Ветеран"</t>
  </si>
  <si>
    <t>Муниципальная программа "Развитие культуры в Пряжинском национальном муниципальном районе"</t>
  </si>
  <si>
    <t>Подпрограмма "Организация библиотечного обслуживания населения Пряжинского района и комплектование фонда МБУ "Межпоселенческая библиотека Пряжинского национального муниципального района"</t>
  </si>
  <si>
    <t>Подпрограмма "Развитие учреждений культуры"</t>
  </si>
  <si>
    <t>Муниципальная целевая программа "Развитие физической культуры и спорта в Пряжинском национальном муниципальном районе"</t>
  </si>
  <si>
    <t>Муниципальная программа "Сохранение и развитие этносоциального и этнокультурного потенциала карельского народа в Пряжинском национальном муниципальном районе"</t>
  </si>
  <si>
    <t>Муниципальная программа "Развитие малого и среднего предпринимательства в Пряжинском национальном муниципальном районе"</t>
  </si>
  <si>
    <t>Муниципальная целевая программа "Обеспечение жильем молодых семей в Пряжинском национальном муниципальном районе"</t>
  </si>
  <si>
    <t>Муниципальная программа "Повышение безопасности дорожного движения на территории Пряжинского национального муниципального района"</t>
  </si>
  <si>
    <t>Подпрограмма "Пассажирский транспорт общего пользования"</t>
  </si>
  <si>
    <t>Подпрограмма "Дороги Пряжинского национального муниципального района"</t>
  </si>
  <si>
    <t>Подпрограмма "Содержание и ремонт автомобильных дорог в границах Пряжинского национального муниципального района"</t>
  </si>
  <si>
    <t>Муниципальная целевая программа "Развитие внутреннего и въездного туризма на территории Пряжинского национального муниципального района</t>
  </si>
  <si>
    <t>Муниципальная целевая программа "Профилактика правонарушений в Пряжинском национальном муниципальном районе"</t>
  </si>
  <si>
    <t>Муниципальная Программа "Адресная социальная помощь"</t>
  </si>
  <si>
    <t>Муниципальная программа «Укрепление общественного здоровья и формирование здорового образа жизни в Пряжинском национальном муниципальном районе»</t>
  </si>
  <si>
    <t>Муниципальнвя программа "Поддержка социально ориентированных некоммерческих организаций на территории Пряжинского национального муниципального района"</t>
  </si>
  <si>
    <t>Муниципальная программа "Развитие инженерной инфраструктуры и энергоэффективности на территории Пряжинского национального муниципального района"</t>
  </si>
  <si>
    <t xml:space="preserve">Непрограммные расходы бюджета </t>
  </si>
  <si>
    <t>Муниципальная программа «Поддержка и развитие садоводческих, огороднических некоммерческих товариществ граждан на территории Пряжинского национального муниципального района»</t>
  </si>
  <si>
    <t>Муниципальная программа «Реализация проектов инициативного бюджетирования на территории Пряжинского национального муниципального района»</t>
  </si>
  <si>
    <t>Информация об исполнении бюджета Пряжинского национального муниципального района по муниципальным программам и непрограммным направлениям деятельности за 1 полугодие  2025 года</t>
  </si>
  <si>
    <t>Факт на 01.07.2024(отчетный) год</t>
  </si>
  <si>
    <t>План на 2025 год по состоянию на 01.07.2025 (текущий) год</t>
  </si>
  <si>
    <t>Факт на 01.07.2025(текущий)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</si>
</sst>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166" fontId="4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workbookViewId="0">
      <selection activeCell="I7" sqref="I7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8.25" customHeight="1" x14ac:dyDescent="0.25">
      <c r="A2" s="15" t="s">
        <v>37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9" t="s">
        <v>38</v>
      </c>
      <c r="C5" s="9" t="s">
        <v>2</v>
      </c>
      <c r="D5" s="9" t="s">
        <v>39</v>
      </c>
      <c r="E5" s="2" t="s">
        <v>2</v>
      </c>
      <c r="F5" s="9" t="s">
        <v>40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87.75" customHeight="1" x14ac:dyDescent="0.25">
      <c r="A7" s="10" t="s">
        <v>8</v>
      </c>
      <c r="B7" s="13">
        <f>SUM(B8:B13)</f>
        <v>88327.900000000009</v>
      </c>
      <c r="C7" s="7">
        <f>B7/B36*100</f>
        <v>78.320637220433539</v>
      </c>
      <c r="D7" s="13">
        <f>SUM(D8:D13)</f>
        <v>495794.30000000005</v>
      </c>
      <c r="E7" s="7">
        <f>D7/D36*100</f>
        <v>73.088477729944259</v>
      </c>
      <c r="F7" s="13">
        <f>SUM(F8:F13)</f>
        <v>273683.7</v>
      </c>
      <c r="G7" s="7">
        <f>F7/F36*100</f>
        <v>79.868333427690771</v>
      </c>
      <c r="H7" s="7">
        <f>F7/B7*100-100</f>
        <v>209.84966245093568</v>
      </c>
      <c r="I7" s="8">
        <f t="shared" ref="I7:I22" si="0">F7/D7*100</f>
        <v>55.201058180781828</v>
      </c>
    </row>
    <row r="8" spans="1:9" ht="36" customHeight="1" x14ac:dyDescent="0.25">
      <c r="A8" s="3" t="s">
        <v>9</v>
      </c>
      <c r="B8" s="13">
        <v>30778.2</v>
      </c>
      <c r="C8" s="7">
        <f>B8/B36*100</f>
        <v>27.291130395921869</v>
      </c>
      <c r="D8" s="13">
        <v>170989.6</v>
      </c>
      <c r="E8" s="7">
        <f>D8/D36*100</f>
        <v>25.206763312228631</v>
      </c>
      <c r="F8" s="13">
        <v>90313</v>
      </c>
      <c r="G8" s="7">
        <f>F8/F36*100</f>
        <v>26.355785152184936</v>
      </c>
      <c r="H8" s="7">
        <f>F8/B8*100-100</f>
        <v>193.43171465517798</v>
      </c>
      <c r="I8" s="8">
        <f t="shared" si="0"/>
        <v>52.81783219564231</v>
      </c>
    </row>
    <row r="9" spans="1:9" ht="35.25" customHeight="1" x14ac:dyDescent="0.25">
      <c r="A9" s="3" t="s">
        <v>10</v>
      </c>
      <c r="B9" s="13">
        <v>49130.9</v>
      </c>
      <c r="C9" s="7">
        <f>B9/B36*100</f>
        <v>43.564529386676213</v>
      </c>
      <c r="D9" s="13">
        <v>282482.2</v>
      </c>
      <c r="E9" s="7">
        <f>D9/D36*100</f>
        <v>41.642661046739867</v>
      </c>
      <c r="F9" s="13">
        <v>158751.5</v>
      </c>
      <c r="G9" s="7">
        <f>F9/F36*100</f>
        <v>46.327997371221052</v>
      </c>
      <c r="H9" s="7">
        <f>F9/B9*100-100</f>
        <v>223.11946249712503</v>
      </c>
      <c r="I9" s="8">
        <f t="shared" si="0"/>
        <v>56.198762258294501</v>
      </c>
    </row>
    <row r="10" spans="1:9" ht="45" customHeight="1" x14ac:dyDescent="0.25">
      <c r="A10" s="3" t="s">
        <v>11</v>
      </c>
      <c r="B10" s="13">
        <v>8418.7999999999993</v>
      </c>
      <c r="C10" s="7">
        <f>B10/B36*100</f>
        <v>7.464977437835449</v>
      </c>
      <c r="D10" s="13">
        <v>42187.5</v>
      </c>
      <c r="E10" s="7">
        <f>D10/D36*100</f>
        <v>6.2191520843059775</v>
      </c>
      <c r="F10" s="13">
        <v>24614</v>
      </c>
      <c r="G10" s="7">
        <f>F10/F36*100</f>
        <v>7.1830334031189311</v>
      </c>
      <c r="H10" s="7">
        <f t="shared" ref="H10:H12" si="1">F10/B10*100-100</f>
        <v>192.36945883023708</v>
      </c>
      <c r="I10" s="8">
        <f t="shared" si="0"/>
        <v>58.344296296296292</v>
      </c>
    </row>
    <row r="11" spans="1:9" ht="47.25" hidden="1" customHeight="1" x14ac:dyDescent="0.25">
      <c r="A11" s="3" t="s">
        <v>12</v>
      </c>
      <c r="B11" s="13">
        <v>0</v>
      </c>
      <c r="C11" s="7">
        <f>B11/B36*100</f>
        <v>0</v>
      </c>
      <c r="D11" s="13">
        <v>0</v>
      </c>
      <c r="E11" s="7">
        <f>D11/D36*100</f>
        <v>0</v>
      </c>
      <c r="F11" s="13">
        <v>0</v>
      </c>
      <c r="G11" s="7">
        <f>F11/F36*100</f>
        <v>0</v>
      </c>
      <c r="H11" s="7" t="e">
        <f t="shared" si="1"/>
        <v>#DIV/0!</v>
      </c>
      <c r="I11" s="8" t="e">
        <f t="shared" si="0"/>
        <v>#DIV/0!</v>
      </c>
    </row>
    <row r="12" spans="1:9" ht="42.75" hidden="1" customHeight="1" x14ac:dyDescent="0.25">
      <c r="A12" s="3" t="s">
        <v>13</v>
      </c>
      <c r="B12" s="13">
        <v>0</v>
      </c>
      <c r="C12" s="7">
        <f>B12/B36*100</f>
        <v>0</v>
      </c>
      <c r="D12" s="13">
        <v>0</v>
      </c>
      <c r="E12" s="7">
        <f>D12/D36*100</f>
        <v>0</v>
      </c>
      <c r="F12" s="13">
        <v>0</v>
      </c>
      <c r="G12" s="7">
        <f>F12/F36*100</f>
        <v>0</v>
      </c>
      <c r="H12" s="7" t="e">
        <f t="shared" si="1"/>
        <v>#DIV/0!</v>
      </c>
      <c r="I12" s="8" t="e">
        <f t="shared" si="0"/>
        <v>#DIV/0!</v>
      </c>
    </row>
    <row r="13" spans="1:9" ht="26.25" customHeight="1" x14ac:dyDescent="0.25">
      <c r="A13" s="3" t="s">
        <v>14</v>
      </c>
      <c r="B13" s="13">
        <v>0</v>
      </c>
      <c r="C13" s="7">
        <f>B13/B36*100</f>
        <v>0</v>
      </c>
      <c r="D13" s="13">
        <v>135</v>
      </c>
      <c r="E13" s="7">
        <f>D13/D36*100</f>
        <v>1.9901286669779125E-2</v>
      </c>
      <c r="F13" s="13">
        <v>5.2</v>
      </c>
      <c r="G13" s="7">
        <f>F13/F36*100</f>
        <v>1.5175011658494532E-3</v>
      </c>
      <c r="H13" s="7" t="e">
        <f>F13/B13*100-100</f>
        <v>#DIV/0!</v>
      </c>
      <c r="I13" s="8">
        <f t="shared" si="0"/>
        <v>3.8518518518518521</v>
      </c>
    </row>
    <row r="14" spans="1:9" ht="57" customHeight="1" x14ac:dyDescent="0.25">
      <c r="A14" s="10" t="s">
        <v>15</v>
      </c>
      <c r="B14" s="13">
        <v>74</v>
      </c>
      <c r="C14" s="7">
        <f>B14/B36*100</f>
        <v>6.5616041526087243E-2</v>
      </c>
      <c r="D14" s="13">
        <v>250</v>
      </c>
      <c r="E14" s="7">
        <f>D14/D36*100</f>
        <v>3.6854234573665046E-2</v>
      </c>
      <c r="F14" s="13">
        <v>231.7</v>
      </c>
      <c r="G14" s="7">
        <f>F14/F36*100</f>
        <v>6.7616350024484281E-2</v>
      </c>
      <c r="H14" s="7">
        <f>F14/B14*100-100</f>
        <v>213.10810810810807</v>
      </c>
      <c r="I14" s="8">
        <f t="shared" si="0"/>
        <v>92.679999999999993</v>
      </c>
    </row>
    <row r="15" spans="1:9" ht="33" customHeight="1" x14ac:dyDescent="0.25">
      <c r="A15" s="10" t="s">
        <v>16</v>
      </c>
      <c r="B15" s="13">
        <v>2.1</v>
      </c>
      <c r="C15" s="7">
        <f>B15/B36*100</f>
        <v>1.8620768541186921E-3</v>
      </c>
      <c r="D15" s="13">
        <v>100</v>
      </c>
      <c r="E15" s="7">
        <f>D15/D36*100</f>
        <v>1.4741693829466019E-2</v>
      </c>
      <c r="F15" s="13">
        <v>36.200000000000003</v>
      </c>
      <c r="G15" s="7">
        <f>F15/F36*100</f>
        <v>1.0564142731490424E-2</v>
      </c>
      <c r="H15" s="7">
        <f t="shared" ref="H15:H36" si="2">F15/B15*100-100</f>
        <v>1623.8095238095236</v>
      </c>
      <c r="I15" s="8">
        <f t="shared" si="0"/>
        <v>36.200000000000003</v>
      </c>
    </row>
    <row r="16" spans="1:9" ht="52.5" customHeight="1" x14ac:dyDescent="0.25">
      <c r="A16" s="10" t="s">
        <v>17</v>
      </c>
      <c r="B16" s="13">
        <f>SUM(B17:B18)</f>
        <v>3797.3</v>
      </c>
      <c r="C16" s="7">
        <f>B16/B36*100</f>
        <v>3.3670783038785284</v>
      </c>
      <c r="D16" s="13">
        <f>SUM(D17:D18)</f>
        <v>22085.1</v>
      </c>
      <c r="E16" s="7">
        <f>D16/D36*100</f>
        <v>3.2557178239313997</v>
      </c>
      <c r="F16" s="13">
        <f>SUM(F17:F18)</f>
        <v>10053.5</v>
      </c>
      <c r="G16" s="7">
        <f>F16/F36*100</f>
        <v>2.9338842251668229</v>
      </c>
      <c r="H16" s="7">
        <f t="shared" si="2"/>
        <v>164.75390408974795</v>
      </c>
      <c r="I16" s="8">
        <f t="shared" si="0"/>
        <v>45.521641287564925</v>
      </c>
    </row>
    <row r="17" spans="1:9" ht="93.75" customHeight="1" x14ac:dyDescent="0.25">
      <c r="A17" s="3" t="s">
        <v>18</v>
      </c>
      <c r="B17" s="13">
        <v>1973</v>
      </c>
      <c r="C17" s="7">
        <f>B17/B36*100</f>
        <v>1.7494655396077043</v>
      </c>
      <c r="D17" s="13">
        <v>10906.5</v>
      </c>
      <c r="E17" s="7">
        <f>D17/D36*100</f>
        <v>1.6078028375107114</v>
      </c>
      <c r="F17" s="13">
        <v>4433.8</v>
      </c>
      <c r="G17" s="7">
        <f>F17/F36*100</f>
        <v>1.2939032056044819</v>
      </c>
      <c r="H17" s="7">
        <f t="shared" si="2"/>
        <v>124.72377090724785</v>
      </c>
      <c r="I17" s="8">
        <f t="shared" si="0"/>
        <v>40.652821711823229</v>
      </c>
    </row>
    <row r="18" spans="1:9" ht="30.75" customHeight="1" x14ac:dyDescent="0.25">
      <c r="A18" s="3" t="s">
        <v>19</v>
      </c>
      <c r="B18" s="13">
        <v>1824.3</v>
      </c>
      <c r="C18" s="7">
        <f>B18/B36*100</f>
        <v>1.6176127642708236</v>
      </c>
      <c r="D18" s="13">
        <v>11178.6</v>
      </c>
      <c r="E18" s="7">
        <f>D18/D36*100</f>
        <v>1.6479149864206886</v>
      </c>
      <c r="F18" s="13">
        <v>5619.7</v>
      </c>
      <c r="G18" s="7">
        <f>F18/F36*100</f>
        <v>1.6399810195623408</v>
      </c>
      <c r="H18" s="7">
        <f t="shared" si="2"/>
        <v>208.04692210710954</v>
      </c>
      <c r="I18" s="8">
        <f t="shared" si="0"/>
        <v>50.2719481867139</v>
      </c>
    </row>
    <row r="19" spans="1:9" ht="79.5" customHeight="1" x14ac:dyDescent="0.25">
      <c r="A19" s="10" t="s">
        <v>20</v>
      </c>
      <c r="B19" s="13">
        <v>125</v>
      </c>
      <c r="C19" s="7">
        <f>B19/B36*100</f>
        <v>0.11083790798325546</v>
      </c>
      <c r="D19" s="13">
        <v>500</v>
      </c>
      <c r="E19" s="7">
        <f>D19/D36*100</f>
        <v>7.3708469147330091E-2</v>
      </c>
      <c r="F19" s="13">
        <v>229.4</v>
      </c>
      <c r="G19" s="7">
        <f>F19/F36*100</f>
        <v>6.6945147585743187E-2</v>
      </c>
      <c r="H19" s="7">
        <f t="shared" si="2"/>
        <v>83.519999999999982</v>
      </c>
      <c r="I19" s="8">
        <f t="shared" si="0"/>
        <v>45.879999999999995</v>
      </c>
    </row>
    <row r="20" spans="1:9" ht="97.5" customHeight="1" x14ac:dyDescent="0.25">
      <c r="A20" s="10" t="s">
        <v>21</v>
      </c>
      <c r="B20" s="13">
        <v>0</v>
      </c>
      <c r="C20" s="7">
        <f>B20/B36*100</f>
        <v>0</v>
      </c>
      <c r="D20" s="13">
        <v>290.2</v>
      </c>
      <c r="E20" s="7">
        <f>D20/D36*100</f>
        <v>4.2780395493110392E-2</v>
      </c>
      <c r="F20" s="13">
        <v>185.8</v>
      </c>
      <c r="G20" s="7">
        <f>F20/F36*100</f>
        <v>5.4221483964390083E-2</v>
      </c>
      <c r="H20" s="7" t="e">
        <f t="shared" si="2"/>
        <v>#DIV/0!</v>
      </c>
      <c r="I20" s="8">
        <f t="shared" si="0"/>
        <v>64.024810475534125</v>
      </c>
    </row>
    <row r="21" spans="1:9" ht="70.5" customHeight="1" x14ac:dyDescent="0.25">
      <c r="A21" s="10" t="s">
        <v>22</v>
      </c>
      <c r="B21" s="13">
        <v>0</v>
      </c>
      <c r="C21" s="7">
        <f>B21/B36*100</f>
        <v>0</v>
      </c>
      <c r="D21" s="13">
        <v>0</v>
      </c>
      <c r="E21" s="7">
        <f>D21/D36*100</f>
        <v>0</v>
      </c>
      <c r="F21" s="13">
        <v>0</v>
      </c>
      <c r="G21" s="7">
        <f>F21/F36*100</f>
        <v>0</v>
      </c>
      <c r="H21" s="7" t="e">
        <f t="shared" si="2"/>
        <v>#DIV/0!</v>
      </c>
      <c r="I21" s="8" t="e">
        <f t="shared" si="0"/>
        <v>#DIV/0!</v>
      </c>
    </row>
    <row r="22" spans="1:9" ht="68.25" customHeight="1" x14ac:dyDescent="0.25">
      <c r="A22" s="10" t="s">
        <v>23</v>
      </c>
      <c r="B22" s="13">
        <v>0</v>
      </c>
      <c r="C22" s="7">
        <f>B22/B36*100</f>
        <v>0</v>
      </c>
      <c r="D22" s="13">
        <v>3571.1</v>
      </c>
      <c r="E22" s="7">
        <f>D22/D36*100</f>
        <v>0.52644062834406102</v>
      </c>
      <c r="F22" s="13">
        <v>3571.1</v>
      </c>
      <c r="G22" s="7">
        <f>F22/F36*100</f>
        <v>1.0421439256471119</v>
      </c>
      <c r="H22" s="7" t="e">
        <f t="shared" si="2"/>
        <v>#DIV/0!</v>
      </c>
      <c r="I22" s="8">
        <f t="shared" si="0"/>
        <v>100</v>
      </c>
    </row>
    <row r="23" spans="1:9" ht="83.25" customHeight="1" x14ac:dyDescent="0.25">
      <c r="A23" s="10" t="s">
        <v>24</v>
      </c>
      <c r="B23" s="13">
        <f>SUM(B24:B26)</f>
        <v>749.1</v>
      </c>
      <c r="C23" s="7">
        <f>B23/B36*100</f>
        <v>0.66422941496205345</v>
      </c>
      <c r="D23" s="13">
        <f>SUM(D24:D26)</f>
        <v>3757.7</v>
      </c>
      <c r="E23" s="7">
        <f>D23/D36*100</f>
        <v>0.55394862902984465</v>
      </c>
      <c r="F23" s="13">
        <f>SUM(F24:F26)</f>
        <v>1891.8</v>
      </c>
      <c r="G23" s="7">
        <f>F23/F36*100</f>
        <v>0.55207859722192221</v>
      </c>
      <c r="H23" s="7">
        <f t="shared" si="2"/>
        <v>152.54305166199438</v>
      </c>
      <c r="I23" s="8">
        <f t="shared" ref="I23:I36" si="3">F23/D23*100</f>
        <v>50.34462570189212</v>
      </c>
    </row>
    <row r="24" spans="1:9" ht="35.25" customHeight="1" x14ac:dyDescent="0.25">
      <c r="A24" s="14" t="s">
        <v>25</v>
      </c>
      <c r="B24" s="13">
        <v>0</v>
      </c>
      <c r="C24" s="7">
        <f>B24/B36*100</f>
        <v>0</v>
      </c>
      <c r="D24" s="13">
        <v>0</v>
      </c>
      <c r="E24" s="7">
        <f>D24/D36*100</f>
        <v>0</v>
      </c>
      <c r="F24" s="13">
        <v>0</v>
      </c>
      <c r="G24" s="7">
        <f>F24/F36*100</f>
        <v>0</v>
      </c>
      <c r="H24" s="7" t="e">
        <f t="shared" si="2"/>
        <v>#DIV/0!</v>
      </c>
      <c r="I24" s="8" t="e">
        <f t="shared" si="3"/>
        <v>#DIV/0!</v>
      </c>
    </row>
    <row r="25" spans="1:9" ht="40.5" customHeight="1" x14ac:dyDescent="0.25">
      <c r="A25" s="3" t="s">
        <v>26</v>
      </c>
      <c r="B25" s="13">
        <v>0</v>
      </c>
      <c r="C25" s="7">
        <f>B25/B36*100</f>
        <v>0</v>
      </c>
      <c r="D25" s="13">
        <v>0</v>
      </c>
      <c r="E25" s="7">
        <f>D25/D36*100</f>
        <v>0</v>
      </c>
      <c r="F25" s="13">
        <v>0</v>
      </c>
      <c r="G25" s="7">
        <f>F25/F36*100</f>
        <v>0</v>
      </c>
      <c r="H25" s="7" t="e">
        <f t="shared" si="2"/>
        <v>#DIV/0!</v>
      </c>
      <c r="I25" s="8" t="e">
        <f t="shared" si="3"/>
        <v>#DIV/0!</v>
      </c>
    </row>
    <row r="26" spans="1:9" ht="71.25" customHeight="1" x14ac:dyDescent="0.25">
      <c r="A26" s="3" t="s">
        <v>27</v>
      </c>
      <c r="B26" s="13">
        <v>749.1</v>
      </c>
      <c r="C26" s="7">
        <f>B26/B36*100</f>
        <v>0.66422941496205345</v>
      </c>
      <c r="D26" s="13">
        <v>3757.7</v>
      </c>
      <c r="E26" s="7">
        <f>D26/D36*100</f>
        <v>0.55394862902984465</v>
      </c>
      <c r="F26" s="13">
        <v>1891.8</v>
      </c>
      <c r="G26" s="7">
        <f>F26/F36*100</f>
        <v>0.55207859722192221</v>
      </c>
      <c r="H26" s="7">
        <f t="shared" si="2"/>
        <v>152.54305166199438</v>
      </c>
      <c r="I26" s="8">
        <f t="shared" si="3"/>
        <v>50.34462570189212</v>
      </c>
    </row>
    <row r="27" spans="1:9" ht="78" customHeight="1" x14ac:dyDescent="0.25">
      <c r="A27" s="10" t="s">
        <v>28</v>
      </c>
      <c r="B27" s="13">
        <v>0</v>
      </c>
      <c r="C27" s="7">
        <f>B27/B36*100</f>
        <v>0</v>
      </c>
      <c r="D27" s="13">
        <v>100</v>
      </c>
      <c r="E27" s="7">
        <f>D27/D36*100</f>
        <v>1.4741693829466019E-2</v>
      </c>
      <c r="F27" s="13">
        <v>23.5</v>
      </c>
      <c r="G27" s="7">
        <f>F27/F36*100</f>
        <v>6.8579379610504134E-3</v>
      </c>
      <c r="H27" s="7" t="e">
        <f t="shared" si="2"/>
        <v>#DIV/0!</v>
      </c>
      <c r="I27" s="8">
        <f t="shared" si="3"/>
        <v>23.5</v>
      </c>
    </row>
    <row r="28" spans="1:9" ht="68.25" customHeight="1" x14ac:dyDescent="0.25">
      <c r="A28" s="10" t="s">
        <v>29</v>
      </c>
      <c r="B28" s="13">
        <v>0</v>
      </c>
      <c r="C28" s="7">
        <f>B28/B36*100</f>
        <v>0</v>
      </c>
      <c r="D28" s="13">
        <v>194</v>
      </c>
      <c r="E28" s="7">
        <f>D28/D36*100</f>
        <v>2.8598886029164081E-2</v>
      </c>
      <c r="F28" s="13">
        <v>109</v>
      </c>
      <c r="G28" s="7">
        <f>F28/F36*100</f>
        <v>3.1809159053382767E-2</v>
      </c>
      <c r="H28" s="7" t="e">
        <f t="shared" si="2"/>
        <v>#DIV/0!</v>
      </c>
      <c r="I28" s="8">
        <f t="shared" si="3"/>
        <v>56.185567010309278</v>
      </c>
    </row>
    <row r="29" spans="1:9" ht="42" customHeight="1" x14ac:dyDescent="0.25">
      <c r="A29" s="10" t="s">
        <v>30</v>
      </c>
      <c r="B29" s="13">
        <v>1760</v>
      </c>
      <c r="C29" s="7">
        <f>B29/B36*100</f>
        <v>1.5605977444042372</v>
      </c>
      <c r="D29" s="13">
        <v>9541.6</v>
      </c>
      <c r="E29" s="7">
        <f t="shared" ref="E29:G29" si="4">D29/D36*100</f>
        <v>1.4065934584323299</v>
      </c>
      <c r="F29" s="13">
        <v>4905.3999999999996</v>
      </c>
      <c r="G29" s="7">
        <f t="shared" si="4"/>
        <v>1.4315288882611359</v>
      </c>
      <c r="H29" s="7">
        <f t="shared" si="2"/>
        <v>178.71590909090907</v>
      </c>
      <c r="I29" s="8">
        <f t="shared" si="3"/>
        <v>51.410664878007871</v>
      </c>
    </row>
    <row r="30" spans="1:9" ht="82.5" customHeight="1" x14ac:dyDescent="0.25">
      <c r="A30" s="10" t="s">
        <v>31</v>
      </c>
      <c r="B30" s="13">
        <v>0</v>
      </c>
      <c r="C30" s="7">
        <f>B30/B36*100</f>
        <v>0</v>
      </c>
      <c r="D30" s="13">
        <v>0</v>
      </c>
      <c r="E30" s="7">
        <f t="shared" ref="E30:G30" si="5">D30/D36*100</f>
        <v>0</v>
      </c>
      <c r="F30" s="13">
        <v>0</v>
      </c>
      <c r="G30" s="7">
        <f t="shared" si="5"/>
        <v>0</v>
      </c>
      <c r="H30" s="7" t="e">
        <f t="shared" si="2"/>
        <v>#DIV/0!</v>
      </c>
      <c r="I30" s="8" t="e">
        <f t="shared" si="3"/>
        <v>#DIV/0!</v>
      </c>
    </row>
    <row r="31" spans="1:9" ht="95.25" customHeight="1" x14ac:dyDescent="0.25">
      <c r="A31" s="10" t="s">
        <v>32</v>
      </c>
      <c r="B31" s="13">
        <v>34.799999999999997</v>
      </c>
      <c r="C31" s="7">
        <f>B31/B36*100</f>
        <v>3.0857273582538321E-2</v>
      </c>
      <c r="D31" s="13">
        <v>250</v>
      </c>
      <c r="E31" s="7">
        <f t="shared" ref="E31:G31" si="6">D31/D36*100</f>
        <v>3.6854234573665046E-2</v>
      </c>
      <c r="F31" s="13">
        <v>111.4</v>
      </c>
      <c r="G31" s="7">
        <f t="shared" si="6"/>
        <v>3.2509544206851752E-2</v>
      </c>
      <c r="H31" s="7">
        <f t="shared" si="2"/>
        <v>220.1149425287357</v>
      </c>
      <c r="I31" s="8">
        <f t="shared" si="3"/>
        <v>44.56</v>
      </c>
    </row>
    <row r="32" spans="1:9" ht="95.25" customHeight="1" x14ac:dyDescent="0.25">
      <c r="A32" s="10" t="s">
        <v>33</v>
      </c>
      <c r="B32" s="13">
        <v>0</v>
      </c>
      <c r="C32" s="7">
        <f>B32/B36*100</f>
        <v>0</v>
      </c>
      <c r="D32" s="13">
        <v>6367.3</v>
      </c>
      <c r="E32" s="7">
        <f>D32/D36*100</f>
        <v>0.93864787120358995</v>
      </c>
      <c r="F32" s="13">
        <v>0</v>
      </c>
      <c r="G32" s="7">
        <f>F32/F36*100</f>
        <v>0</v>
      </c>
      <c r="H32" s="7" t="e">
        <f t="shared" si="2"/>
        <v>#DIV/0!</v>
      </c>
      <c r="I32" s="8">
        <f t="shared" si="3"/>
        <v>0</v>
      </c>
    </row>
    <row r="33" spans="1:9" ht="121.5" customHeight="1" x14ac:dyDescent="0.25">
      <c r="A33" s="10" t="s">
        <v>35</v>
      </c>
      <c r="B33" s="13">
        <v>0</v>
      </c>
      <c r="C33" s="7">
        <f>B33/B36*100</f>
        <v>0</v>
      </c>
      <c r="D33" s="13">
        <v>1000</v>
      </c>
      <c r="E33" s="7">
        <f>D33/D36*100</f>
        <v>0.14741693829466018</v>
      </c>
      <c r="F33" s="13">
        <v>0</v>
      </c>
      <c r="G33" s="7">
        <f>F33/F36*100</f>
        <v>0</v>
      </c>
      <c r="H33" s="7" t="e">
        <f t="shared" si="2"/>
        <v>#DIV/0!</v>
      </c>
      <c r="I33" s="8">
        <f t="shared" si="3"/>
        <v>0</v>
      </c>
    </row>
    <row r="34" spans="1:9" ht="93.75" customHeight="1" x14ac:dyDescent="0.25">
      <c r="A34" s="10" t="s">
        <v>36</v>
      </c>
      <c r="B34" s="13">
        <v>0</v>
      </c>
      <c r="C34" s="7">
        <f>B34/B36*100</f>
        <v>0</v>
      </c>
      <c r="D34" s="13">
        <v>0</v>
      </c>
      <c r="E34" s="7">
        <f>D34/D36*100</f>
        <v>0</v>
      </c>
      <c r="F34" s="13">
        <v>0</v>
      </c>
      <c r="G34" s="7">
        <f>F34/F36*100</f>
        <v>0</v>
      </c>
      <c r="H34" s="7" t="e">
        <f t="shared" si="2"/>
        <v>#DIV/0!</v>
      </c>
      <c r="I34" s="8" t="e">
        <f t="shared" si="3"/>
        <v>#DIV/0!</v>
      </c>
    </row>
    <row r="35" spans="1:9" ht="35.25" customHeight="1" x14ac:dyDescent="0.25">
      <c r="A35" s="10" t="s">
        <v>34</v>
      </c>
      <c r="B35" s="13">
        <v>17907.099999999999</v>
      </c>
      <c r="C35" s="7">
        <f>B35/B36*100</f>
        <v>15.878284016375632</v>
      </c>
      <c r="D35" s="13">
        <v>134546.79999999999</v>
      </c>
      <c r="E35" s="7">
        <f>D35/D36*100</f>
        <v>19.834477313343985</v>
      </c>
      <c r="F35" s="13">
        <v>47636.1</v>
      </c>
      <c r="G35" s="7">
        <f>F35/F36*100</f>
        <v>13.901507170484834</v>
      </c>
      <c r="H35" s="7">
        <f t="shared" si="2"/>
        <v>166.01794818814881</v>
      </c>
      <c r="I35" s="8">
        <f t="shared" si="3"/>
        <v>35.404855410905348</v>
      </c>
    </row>
    <row r="36" spans="1:9" s="11" customFormat="1" ht="15" customHeight="1" x14ac:dyDescent="0.25">
      <c r="A36" s="10" t="s">
        <v>7</v>
      </c>
      <c r="B36" s="12">
        <f>B7+B14+B15+B16+B19+B20+B21+B22+B23+B27+B28+B29+B30+B31+B32+B33+B34+B35</f>
        <v>112777.30000000002</v>
      </c>
      <c r="C36" s="12">
        <f>C7+C14+C15+C16+C19+C20+C21+C22+C23+C27+C28+C29+C30+C31+C32+C35</f>
        <v>99.999999999999986</v>
      </c>
      <c r="D36" s="12">
        <f>D7+D14+D15+D16+D19+D20+D21+D22+D23+D27+D28+D29+D30+D31+D32+D33+D34+D35</f>
        <v>678348.10000000009</v>
      </c>
      <c r="E36" s="12">
        <f>E7+E14+E15+E16+E19+E20+E21+E22+E23+E27+E28+E29+E30+E31+E32+E35</f>
        <v>99.852583061705332</v>
      </c>
      <c r="F36" s="12">
        <f>F7+F14+F15+F16+F19+F20+F21+F22+F23+F27+F28+F29+F30+F31+F32+F33+F34+F35</f>
        <v>342668.60000000003</v>
      </c>
      <c r="G36" s="12">
        <f>G7+G14+G15+G16+G19+G20+G21+G22+G23+G27+G28+G29+G30+G31+G32+G35</f>
        <v>99.999999999999972</v>
      </c>
      <c r="H36" s="7">
        <f t="shared" si="2"/>
        <v>203.84536604440785</v>
      </c>
      <c r="I36" s="8">
        <f t="shared" si="3"/>
        <v>50.515155861717595</v>
      </c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6"/>
      <c r="E38" s="1"/>
      <c r="F38" s="1"/>
      <c r="G38" s="1"/>
      <c r="H38" s="1"/>
      <c r="I38" s="1"/>
    </row>
  </sheetData>
  <autoFilter ref="A6:I36" xr:uid="{00000000-0009-0000-0000-000000000000}"/>
  <mergeCells count="1">
    <mergeCell ref="A2:I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2025-07-10T14:12:06Z</dcterms:modified>
</cp:coreProperties>
</file>