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4 ИНФОРМАЦИЯ НА САЙТ\2025 год\Исполнение по программам 2025\"/>
    </mc:Choice>
  </mc:AlternateContent>
  <xr:revisionPtr revIDLastSave="0" documentId="13_ncr:1_{3B35ECB5-1B23-41C3-8A06-C8AA695EDC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Информация!$A$6:$I$36</definedName>
  </definedNames>
  <calcPr calcId="191029"/>
</workbook>
</file>

<file path=xl/calcChain.xml><?xml version="1.0" encoding="utf-8"?>
<calcChain xmlns="http://schemas.openxmlformats.org/spreadsheetml/2006/main">
  <c r="B23" i="1" l="1"/>
  <c r="H34" i="1"/>
  <c r="I34" i="1"/>
  <c r="H33" i="1"/>
  <c r="I33" i="1"/>
  <c r="B16" i="1"/>
  <c r="B7" i="1"/>
  <c r="H24" i="1"/>
  <c r="I24" i="1"/>
  <c r="F23" i="1"/>
  <c r="D23" i="1"/>
  <c r="D16" i="1"/>
  <c r="F16" i="1"/>
  <c r="I32" i="1"/>
  <c r="I35" i="1"/>
  <c r="H32" i="1"/>
  <c r="H35" i="1"/>
  <c r="B36" i="1" l="1"/>
  <c r="C34" i="1" s="1"/>
  <c r="I8" i="1"/>
  <c r="I9" i="1"/>
  <c r="I10" i="1"/>
  <c r="I11" i="1"/>
  <c r="I12" i="1"/>
  <c r="I13" i="1"/>
  <c r="I17" i="1"/>
  <c r="I18" i="1"/>
  <c r="I25" i="1"/>
  <c r="I26" i="1"/>
  <c r="I30" i="1"/>
  <c r="I31" i="1"/>
  <c r="C33" i="1" l="1"/>
  <c r="H8" i="1"/>
  <c r="H10" i="1"/>
  <c r="H12" i="1"/>
  <c r="H17" i="1"/>
  <c r="H18" i="1"/>
  <c r="H25" i="1"/>
  <c r="H26" i="1"/>
  <c r="H30" i="1"/>
  <c r="H31" i="1"/>
  <c r="H13" i="1"/>
  <c r="H11" i="1"/>
  <c r="H9" i="1"/>
  <c r="F7" i="1"/>
  <c r="D7" i="1"/>
  <c r="F36" i="1" l="1"/>
  <c r="G34" i="1" s="1"/>
  <c r="D36" i="1"/>
  <c r="E34" i="1" s="1"/>
  <c r="I7" i="1"/>
  <c r="I19" i="1"/>
  <c r="I21" i="1"/>
  <c r="I28" i="1"/>
  <c r="I16" i="1"/>
  <c r="I20" i="1"/>
  <c r="I22" i="1"/>
  <c r="I27" i="1"/>
  <c r="I29" i="1"/>
  <c r="I14" i="1"/>
  <c r="I15" i="1"/>
  <c r="I23" i="1"/>
  <c r="H29" i="1"/>
  <c r="H28" i="1"/>
  <c r="H27" i="1"/>
  <c r="H23" i="1"/>
  <c r="H22" i="1"/>
  <c r="H21" i="1"/>
  <c r="H20" i="1"/>
  <c r="H19" i="1"/>
  <c r="H16" i="1"/>
  <c r="H15" i="1"/>
  <c r="H14" i="1"/>
  <c r="G35" i="1" l="1"/>
  <c r="G24" i="1"/>
  <c r="G32" i="1"/>
  <c r="G33" i="1"/>
  <c r="E33" i="1"/>
  <c r="E32" i="1"/>
  <c r="E24" i="1"/>
  <c r="E35" i="1"/>
  <c r="H7" i="1"/>
  <c r="I36" i="1"/>
  <c r="G27" i="1"/>
  <c r="G20" i="1"/>
  <c r="G9" i="1"/>
  <c r="E7" i="1"/>
  <c r="G25" i="1"/>
  <c r="G29" i="1"/>
  <c r="G8" i="1"/>
  <c r="G19" i="1"/>
  <c r="G18" i="1"/>
  <c r="G31" i="1"/>
  <c r="G26" i="1"/>
  <c r="G14" i="1"/>
  <c r="G28" i="1"/>
  <c r="G16" i="1"/>
  <c r="G30" i="1"/>
  <c r="G23" i="1"/>
  <c r="G15" i="1"/>
  <c r="G12" i="1"/>
  <c r="G10" i="1"/>
  <c r="E26" i="1"/>
  <c r="E16" i="1"/>
  <c r="E22" i="1"/>
  <c r="G22" i="1" s="1"/>
  <c r="E20" i="1"/>
  <c r="E9" i="1"/>
  <c r="E30" i="1"/>
  <c r="E23" i="1"/>
  <c r="E21" i="1"/>
  <c r="E18" i="1"/>
  <c r="E12" i="1"/>
  <c r="E10" i="1"/>
  <c r="E19" i="1"/>
  <c r="E17" i="1"/>
  <c r="E14" i="1"/>
  <c r="E11" i="1"/>
  <c r="E15" i="1"/>
  <c r="E13" i="1"/>
  <c r="E8" i="1"/>
  <c r="G7" i="1"/>
  <c r="E31" i="1"/>
  <c r="E29" i="1"/>
  <c r="E28" i="1"/>
  <c r="E27" i="1"/>
  <c r="E25" i="1"/>
  <c r="G21" i="1"/>
  <c r="G17" i="1"/>
  <c r="G13" i="1"/>
  <c r="G11" i="1"/>
  <c r="C24" i="1" l="1"/>
  <c r="C32" i="1"/>
  <c r="C35" i="1"/>
  <c r="G36" i="1"/>
  <c r="E36" i="1"/>
  <c r="C14" i="1"/>
  <c r="H36" i="1"/>
  <c r="C17" i="1"/>
  <c r="C7" i="1"/>
  <c r="C18" i="1"/>
  <c r="C22" i="1"/>
  <c r="C20" i="1"/>
  <c r="C30" i="1"/>
  <c r="C13" i="1"/>
  <c r="C8" i="1"/>
  <c r="C10" i="1"/>
  <c r="C9" i="1"/>
  <c r="C19" i="1"/>
  <c r="C16" i="1"/>
  <c r="C29" i="1"/>
  <c r="C15" i="1"/>
  <c r="C31" i="1"/>
  <c r="C23" i="1"/>
  <c r="C27" i="1"/>
  <c r="C11" i="1"/>
  <c r="C25" i="1"/>
  <c r="C28" i="1"/>
  <c r="C26" i="1"/>
  <c r="C12" i="1"/>
  <c r="C21" i="1"/>
  <c r="C36" i="1" l="1"/>
</calcChain>
</file>

<file path=xl/sharedStrings.xml><?xml version="1.0" encoding="utf-8"?>
<sst xmlns="http://schemas.openxmlformats.org/spreadsheetml/2006/main" count="43" uniqueCount="41">
  <si>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</si>
  <si>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</si>
  <si>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</si>
  <si>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</si>
  <si>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</si>
  <si>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</si>
  <si>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</si>
  <si>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</si>
  <si>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</si>
  <si>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</si>
  <si>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</si>
  <si>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</si>
  <si>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</si>
  <si>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</si>
  <si>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</si>
  <si>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</si>
  <si>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</si>
  <si>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</si>
  <si>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</si>
  <si>
    <t>Подпрограмма "Развитие учреждений культуры"</t>
  </si>
  <si>
    <t>Муниципальная целевая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</si>
  <si>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</si>
  <si>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</si>
  <si>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целевая программа "Обеспечение жильем молодых семей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</si>
  <si>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</si>
  <si>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</si>
  <si>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</si>
  <si>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</si>
  <si>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</si>
  <si>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Муниципальная целевая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</si>
  <si>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</si>
  <si>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</si>
  <si>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Муниципальнвя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</si>
  <si>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</si>
  <si>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</si>
  <si>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Муниципальная программа «Поддержка и развитие садоводческих, огороднических некоммерческих товариществ граждан на территории Пряжинского национального муниципального района»</t>
  </si>
  <si>
    <t>Муниципальная программа «Реализация проектов инициативного бюджетирования на территории Пряжинского национального муниципального района»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</si>
  <si>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9 месяцев 2025 года</t>
  </si>
  <si>
    <t>Факт на 01.10.2024(отчетный) год</t>
  </si>
  <si>
    <t>План на 2025 год по состоянию на 01.10.2025 (текущий) год</t>
  </si>
  <si>
    <t>Факт на 01.10.2025(текущий)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</si>
</sst>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B35" sqref="B35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 x14ac:dyDescent="0.25">
      <c r="A2" s="15" t="s">
        <v>37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9" t="s">
        <v>38</v>
      </c>
      <c r="C5" s="9" t="s">
        <v>2</v>
      </c>
      <c r="D5" s="9" t="s">
        <v>39</v>
      </c>
      <c r="E5" s="2" t="s">
        <v>2</v>
      </c>
      <c r="F5" s="9" t="s">
        <v>40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 x14ac:dyDescent="0.25">
      <c r="A7" s="10" t="s">
        <v>8</v>
      </c>
      <c r="B7" s="13">
        <f>SUM(B8:B13)</f>
        <v>319147</v>
      </c>
      <c r="C7" s="7">
        <f>B7/B36*100</f>
        <v>78.424477611646893</v>
      </c>
      <c r="D7" s="13">
        <f>SUM(D8:D13)</f>
        <v>522648.7</v>
      </c>
      <c r="E7" s="7">
        <f>D7/D36*100</f>
        <v>58.453892106138184</v>
      </c>
      <c r="F7" s="13">
        <f>SUM(F8:F13)</f>
        <v>351495.8</v>
      </c>
      <c r="G7" s="7">
        <f>F7/F36*100</f>
        <v>73.131849040744186</v>
      </c>
      <c r="H7" s="7">
        <f>F7/B7*100-100</f>
        <v>10.136018825180869</v>
      </c>
      <c r="I7" s="8">
        <f t="shared" ref="I7:I22" si="0">F7/D7*100</f>
        <v>67.252783753217031</v>
      </c>
    </row>
    <row r="8" spans="1:9" ht="36" customHeight="1" x14ac:dyDescent="0.25">
      <c r="A8" s="3" t="s">
        <v>9</v>
      </c>
      <c r="B8" s="17">
        <v>110484.3</v>
      </c>
      <c r="C8" s="7">
        <f>B8/B36*100</f>
        <v>27.149475043752503</v>
      </c>
      <c r="D8" s="13">
        <v>171046.1</v>
      </c>
      <c r="E8" s="7">
        <f>D8/D36*100</f>
        <v>19.130077764616509</v>
      </c>
      <c r="F8" s="13">
        <v>119566.6</v>
      </c>
      <c r="G8" s="7">
        <f>F8/F36*100</f>
        <v>24.87690191892775</v>
      </c>
      <c r="H8" s="7">
        <f>F8/B8*100-100</f>
        <v>8.2204439906846432</v>
      </c>
      <c r="I8" s="8">
        <f t="shared" si="0"/>
        <v>69.903143070786172</v>
      </c>
    </row>
    <row r="9" spans="1:9" ht="35.25" customHeight="1" x14ac:dyDescent="0.25">
      <c r="A9" s="3" t="s">
        <v>10</v>
      </c>
      <c r="B9" s="17">
        <v>180482.1</v>
      </c>
      <c r="C9" s="7">
        <f>B9/B36*100</f>
        <v>44.350140877880776</v>
      </c>
      <c r="D9" s="13">
        <v>282531.8</v>
      </c>
      <c r="E9" s="7">
        <f>D9/D36*100</f>
        <v>31.598822217969758</v>
      </c>
      <c r="F9" s="13">
        <v>201902.8</v>
      </c>
      <c r="G9" s="7">
        <f>F9/F36*100</f>
        <v>42.007685697819333</v>
      </c>
      <c r="H9" s="7">
        <f>F9/B9*100-100</f>
        <v>11.868600819693469</v>
      </c>
      <c r="I9" s="8">
        <f t="shared" si="0"/>
        <v>71.461973484046752</v>
      </c>
    </row>
    <row r="10" spans="1:9" ht="45" customHeight="1" x14ac:dyDescent="0.25">
      <c r="A10" s="3" t="s">
        <v>11</v>
      </c>
      <c r="B10" s="17">
        <v>28180.6</v>
      </c>
      <c r="C10" s="7">
        <f>B10/B36*100</f>
        <v>6.9248616900136186</v>
      </c>
      <c r="D10" s="13">
        <v>68935.8</v>
      </c>
      <c r="E10" s="7">
        <f>D10/D36*100</f>
        <v>7.7098935010272109</v>
      </c>
      <c r="F10" s="13">
        <v>29956.1</v>
      </c>
      <c r="G10" s="7">
        <f>F10/F36*100</f>
        <v>6.2326348794194315</v>
      </c>
      <c r="H10" s="7">
        <f t="shared" ref="H10:H12" si="1">F10/B10*100-100</f>
        <v>6.3004336316472944</v>
      </c>
      <c r="I10" s="8">
        <f t="shared" si="0"/>
        <v>43.45506978957232</v>
      </c>
    </row>
    <row r="11" spans="1:9" ht="47.25" hidden="1" customHeight="1" x14ac:dyDescent="0.25">
      <c r="A11" s="3" t="s">
        <v>12</v>
      </c>
      <c r="B11" s="17">
        <v>0</v>
      </c>
      <c r="C11" s="7">
        <f>B11/B36*100</f>
        <v>0</v>
      </c>
      <c r="D11" s="13">
        <v>0</v>
      </c>
      <c r="E11" s="7">
        <f>D11/D36*100</f>
        <v>0</v>
      </c>
      <c r="F11" s="13">
        <v>0</v>
      </c>
      <c r="G11" s="7">
        <f>F11/F36*100</f>
        <v>0</v>
      </c>
      <c r="H11" s="7" t="e">
        <f t="shared" si="1"/>
        <v>#DIV/0!</v>
      </c>
      <c r="I11" s="8" t="e">
        <f t="shared" si="0"/>
        <v>#DIV/0!</v>
      </c>
    </row>
    <row r="12" spans="1:9" ht="42.75" hidden="1" customHeight="1" x14ac:dyDescent="0.25">
      <c r="A12" s="3" t="s">
        <v>13</v>
      </c>
      <c r="B12" s="17">
        <v>0</v>
      </c>
      <c r="C12" s="7">
        <f>B12/B36*100</f>
        <v>0</v>
      </c>
      <c r="D12" s="13">
        <v>0</v>
      </c>
      <c r="E12" s="7">
        <f>D12/D36*100</f>
        <v>0</v>
      </c>
      <c r="F12" s="13">
        <v>0</v>
      </c>
      <c r="G12" s="7">
        <f>F12/F36*100</f>
        <v>0</v>
      </c>
      <c r="H12" s="7" t="e">
        <f t="shared" si="1"/>
        <v>#DIV/0!</v>
      </c>
      <c r="I12" s="8" t="e">
        <f t="shared" si="0"/>
        <v>#DIV/0!</v>
      </c>
    </row>
    <row r="13" spans="1:9" ht="26.25" customHeight="1" x14ac:dyDescent="0.25">
      <c r="A13" s="3" t="s">
        <v>14</v>
      </c>
      <c r="B13" s="17">
        <v>0</v>
      </c>
      <c r="C13" s="7">
        <f>B13/B36*100</f>
        <v>0</v>
      </c>
      <c r="D13" s="13">
        <v>135</v>
      </c>
      <c r="E13" s="7">
        <f>D13/D36*100</f>
        <v>1.5098622524706661E-2</v>
      </c>
      <c r="F13" s="13">
        <v>70.3</v>
      </c>
      <c r="G13" s="7">
        <f>F13/F36*100</f>
        <v>1.4626544577671529E-2</v>
      </c>
      <c r="H13" s="7" t="e">
        <f>F13/B13*100-100</f>
        <v>#DIV/0!</v>
      </c>
      <c r="I13" s="8">
        <f t="shared" si="0"/>
        <v>52.074074074074076</v>
      </c>
    </row>
    <row r="14" spans="1:9" ht="57" customHeight="1" x14ac:dyDescent="0.25">
      <c r="A14" s="10" t="s">
        <v>15</v>
      </c>
      <c r="B14" s="18">
        <v>167.8</v>
      </c>
      <c r="C14" s="7">
        <f>B14/B36*100</f>
        <v>4.1233749160212538E-2</v>
      </c>
      <c r="D14" s="13">
        <v>379.4</v>
      </c>
      <c r="E14" s="7">
        <f>D14/D36*100</f>
        <v>4.2432721376842279E-2</v>
      </c>
      <c r="F14" s="13">
        <v>281.7</v>
      </c>
      <c r="G14" s="7">
        <f>F14/F36*100</f>
        <v>5.8610207788478946E-2</v>
      </c>
      <c r="H14" s="7">
        <f>F14/B14*100-100</f>
        <v>67.878426698450511</v>
      </c>
      <c r="I14" s="8">
        <f t="shared" si="0"/>
        <v>74.248813916710603</v>
      </c>
    </row>
    <row r="15" spans="1:9" ht="33" customHeight="1" x14ac:dyDescent="0.25">
      <c r="A15" s="10" t="s">
        <v>16</v>
      </c>
      <c r="B15" s="18">
        <v>67.900000000000006</v>
      </c>
      <c r="C15" s="7">
        <f>B15/B36*100</f>
        <v>1.6685170250169436E-2</v>
      </c>
      <c r="D15" s="13">
        <v>100</v>
      </c>
      <c r="E15" s="7">
        <f>D15/D36*100</f>
        <v>1.1184164833116047E-2</v>
      </c>
      <c r="F15" s="13">
        <v>38.700000000000003</v>
      </c>
      <c r="G15" s="7">
        <f>F15/F36*100</f>
        <v>8.0518815811648388E-3</v>
      </c>
      <c r="H15" s="7">
        <f t="shared" ref="H15:H36" si="2">F15/B15*100-100</f>
        <v>-43.004418262150224</v>
      </c>
      <c r="I15" s="8">
        <f t="shared" si="0"/>
        <v>38.700000000000003</v>
      </c>
    </row>
    <row r="16" spans="1:9" ht="52.5" customHeight="1" x14ac:dyDescent="0.25">
      <c r="A16" s="10" t="s">
        <v>17</v>
      </c>
      <c r="B16" s="13">
        <f>SUM(B17:B18)</f>
        <v>12206.099999999999</v>
      </c>
      <c r="C16" s="7">
        <f>B16/B36*100</f>
        <v>2.9994235138526228</v>
      </c>
      <c r="D16" s="13">
        <f>SUM(D17:D18)</f>
        <v>22335.4</v>
      </c>
      <c r="E16" s="7">
        <f>D16/D36*100</f>
        <v>2.4980279521358013</v>
      </c>
      <c r="F16" s="13">
        <f>SUM(F17:F18)</f>
        <v>15591.400000000001</v>
      </c>
      <c r="G16" s="7">
        <f>F16/F36*100</f>
        <v>3.2439304001181779</v>
      </c>
      <c r="H16" s="7">
        <f t="shared" si="2"/>
        <v>27.73449340903322</v>
      </c>
      <c r="I16" s="8">
        <f t="shared" si="0"/>
        <v>69.805779166703971</v>
      </c>
    </row>
    <row r="17" spans="1:9" ht="93.75" customHeight="1" x14ac:dyDescent="0.25">
      <c r="A17" s="3" t="s">
        <v>18</v>
      </c>
      <c r="B17" s="19">
        <v>6656.2</v>
      </c>
      <c r="C17" s="7">
        <f>B17/B36*100</f>
        <v>1.6356381475578465</v>
      </c>
      <c r="D17" s="13">
        <v>11156.8</v>
      </c>
      <c r="E17" s="7">
        <f>D17/D36*100</f>
        <v>1.2477949021010908</v>
      </c>
      <c r="F17" s="13">
        <v>7141.7</v>
      </c>
      <c r="G17" s="7">
        <f>F17/F36*100</f>
        <v>1.4858946431060707</v>
      </c>
      <c r="H17" s="7">
        <f t="shared" si="2"/>
        <v>7.2939515038610523</v>
      </c>
      <c r="I17" s="8">
        <f t="shared" si="0"/>
        <v>64.012082317510405</v>
      </c>
    </row>
    <row r="18" spans="1:9" ht="30.75" customHeight="1" x14ac:dyDescent="0.25">
      <c r="A18" s="3" t="s">
        <v>19</v>
      </c>
      <c r="B18" s="20">
        <v>5549.9</v>
      </c>
      <c r="C18" s="7">
        <f>B18/B36*100</f>
        <v>1.3637853662947765</v>
      </c>
      <c r="D18" s="13">
        <v>11178.6</v>
      </c>
      <c r="E18" s="7">
        <f>D18/D36*100</f>
        <v>1.2502330500347103</v>
      </c>
      <c r="F18" s="13">
        <v>8449.7000000000007</v>
      </c>
      <c r="G18" s="7">
        <f>F18/F36*100</f>
        <v>1.758035757012107</v>
      </c>
      <c r="H18" s="7">
        <f t="shared" si="2"/>
        <v>52.249590082704231</v>
      </c>
      <c r="I18" s="8">
        <f t="shared" si="0"/>
        <v>75.588177410409173</v>
      </c>
    </row>
    <row r="19" spans="1:9" ht="79.5" customHeight="1" x14ac:dyDescent="0.25">
      <c r="A19" s="10" t="s">
        <v>20</v>
      </c>
      <c r="B19" s="21">
        <v>357.3</v>
      </c>
      <c r="C19" s="7">
        <f>B19/B36*100</f>
        <v>8.77998723179019E-2</v>
      </c>
      <c r="D19" s="13">
        <v>500</v>
      </c>
      <c r="E19" s="7">
        <f>D19/D36*100</f>
        <v>5.5920824165580231E-2</v>
      </c>
      <c r="F19" s="13">
        <v>337.9</v>
      </c>
      <c r="G19" s="7">
        <f>F19/F36*100</f>
        <v>7.0303121092392729E-2</v>
      </c>
      <c r="H19" s="7">
        <f t="shared" si="2"/>
        <v>-5.4296109711726928</v>
      </c>
      <c r="I19" s="8">
        <f t="shared" si="0"/>
        <v>67.58</v>
      </c>
    </row>
    <row r="20" spans="1:9" ht="97.5" customHeight="1" x14ac:dyDescent="0.25">
      <c r="A20" s="10" t="s">
        <v>21</v>
      </c>
      <c r="B20" s="13">
        <v>0</v>
      </c>
      <c r="C20" s="7">
        <f>B20/B36*100</f>
        <v>0</v>
      </c>
      <c r="D20" s="13">
        <v>290.2</v>
      </c>
      <c r="E20" s="7">
        <f>D20/D36*100</f>
        <v>3.2456446345702765E-2</v>
      </c>
      <c r="F20" s="13">
        <v>207.4</v>
      </c>
      <c r="G20" s="7">
        <f>F20/F36*100</f>
        <v>4.3151427388464794E-2</v>
      </c>
      <c r="H20" s="7" t="e">
        <f t="shared" si="2"/>
        <v>#DIV/0!</v>
      </c>
      <c r="I20" s="8">
        <f t="shared" si="0"/>
        <v>71.46795313576844</v>
      </c>
    </row>
    <row r="21" spans="1:9" ht="70.5" customHeight="1" x14ac:dyDescent="0.25">
      <c r="A21" s="10" t="s">
        <v>22</v>
      </c>
      <c r="B21" s="13">
        <v>0</v>
      </c>
      <c r="C21" s="7">
        <f>B21/B36*100</f>
        <v>0</v>
      </c>
      <c r="D21" s="13">
        <v>0</v>
      </c>
      <c r="E21" s="7">
        <f>D21/D36*100</f>
        <v>0</v>
      </c>
      <c r="F21" s="13">
        <v>0</v>
      </c>
      <c r="G21" s="7">
        <f>F21/F36*100</f>
        <v>0</v>
      </c>
      <c r="H21" s="7" t="e">
        <f t="shared" si="2"/>
        <v>#DIV/0!</v>
      </c>
      <c r="I21" s="8" t="e">
        <f t="shared" si="0"/>
        <v>#DIV/0!</v>
      </c>
    </row>
    <row r="22" spans="1:9" ht="68.25" customHeight="1" x14ac:dyDescent="0.25">
      <c r="A22" s="10" t="s">
        <v>23</v>
      </c>
      <c r="B22" s="13">
        <v>0</v>
      </c>
      <c r="C22" s="7">
        <f>B22/B36*100</f>
        <v>0</v>
      </c>
      <c r="D22" s="13">
        <v>3571.1</v>
      </c>
      <c r="E22" s="7">
        <f>D22/D36*100</f>
        <v>0.39939771035540705</v>
      </c>
      <c r="F22" s="13">
        <v>3571.1</v>
      </c>
      <c r="G22" s="7">
        <f>F22/F36*100</f>
        <v>0.7429993362919316</v>
      </c>
      <c r="H22" s="7" t="e">
        <f t="shared" si="2"/>
        <v>#DIV/0!</v>
      </c>
      <c r="I22" s="8">
        <f t="shared" si="0"/>
        <v>100</v>
      </c>
    </row>
    <row r="23" spans="1:9" ht="83.25" customHeight="1" x14ac:dyDescent="0.25">
      <c r="A23" s="10" t="s">
        <v>24</v>
      </c>
      <c r="B23" s="22">
        <f>SUM(B24:B26)</f>
        <v>1063.9000000000001</v>
      </c>
      <c r="C23" s="7">
        <f>B23/B36*100</f>
        <v>0.26143376478873731</v>
      </c>
      <c r="D23" s="13">
        <f>SUM(D24:D26)</f>
        <v>3757.7</v>
      </c>
      <c r="E23" s="7">
        <f>D23/D36*100</f>
        <v>0.42026736193400166</v>
      </c>
      <c r="F23" s="13">
        <f>SUM(F24:F26)</f>
        <v>2272.5</v>
      </c>
      <c r="G23" s="7">
        <f>F23/F36*100</f>
        <v>0.47281397656840041</v>
      </c>
      <c r="H23" s="7">
        <f t="shared" si="2"/>
        <v>113.60090234044554</v>
      </c>
      <c r="I23" s="8">
        <f t="shared" ref="I23:I36" si="3">F23/D23*100</f>
        <v>60.475822976820922</v>
      </c>
    </row>
    <row r="24" spans="1:9" ht="35.25" customHeight="1" x14ac:dyDescent="0.25">
      <c r="A24" s="14" t="s">
        <v>25</v>
      </c>
      <c r="B24" s="13">
        <v>0</v>
      </c>
      <c r="C24" s="7">
        <f>B24/B36*100</f>
        <v>0</v>
      </c>
      <c r="D24" s="13">
        <v>0</v>
      </c>
      <c r="E24" s="7">
        <f>D24/D36*100</f>
        <v>0</v>
      </c>
      <c r="F24" s="13">
        <v>0</v>
      </c>
      <c r="G24" s="7">
        <f>F24/F36*100</f>
        <v>0</v>
      </c>
      <c r="H24" s="7" t="e">
        <f t="shared" si="2"/>
        <v>#DIV/0!</v>
      </c>
      <c r="I24" s="8" t="e">
        <f t="shared" si="3"/>
        <v>#DIV/0!</v>
      </c>
    </row>
    <row r="25" spans="1:9" ht="40.5" customHeight="1" x14ac:dyDescent="0.25">
      <c r="A25" s="3" t="s">
        <v>26</v>
      </c>
      <c r="B25" s="13">
        <v>0</v>
      </c>
      <c r="C25" s="7">
        <f>B25/B36*100</f>
        <v>0</v>
      </c>
      <c r="D25" s="13">
        <v>0</v>
      </c>
      <c r="E25" s="7">
        <f>D25/D36*100</f>
        <v>0</v>
      </c>
      <c r="F25" s="13">
        <v>0</v>
      </c>
      <c r="G25" s="7">
        <f>F25/F36*100</f>
        <v>0</v>
      </c>
      <c r="H25" s="7" t="e">
        <f t="shared" si="2"/>
        <v>#DIV/0!</v>
      </c>
      <c r="I25" s="8" t="e">
        <f t="shared" si="3"/>
        <v>#DIV/0!</v>
      </c>
    </row>
    <row r="26" spans="1:9" ht="71.25" customHeight="1" x14ac:dyDescent="0.25">
      <c r="A26" s="3" t="s">
        <v>27</v>
      </c>
      <c r="B26" s="23">
        <v>1063.9000000000001</v>
      </c>
      <c r="C26" s="7">
        <f>B26/B36*100</f>
        <v>0.26143376478873731</v>
      </c>
      <c r="D26" s="13">
        <v>3757.7</v>
      </c>
      <c r="E26" s="7">
        <f>D26/D36*100</f>
        <v>0.42026736193400166</v>
      </c>
      <c r="F26" s="13">
        <v>2272.5</v>
      </c>
      <c r="G26" s="7">
        <f>F26/F36*100</f>
        <v>0.47281397656840041</v>
      </c>
      <c r="H26" s="7">
        <f t="shared" si="2"/>
        <v>113.60090234044554</v>
      </c>
      <c r="I26" s="8">
        <f t="shared" si="3"/>
        <v>60.475822976820922</v>
      </c>
    </row>
    <row r="27" spans="1:9" ht="78" customHeight="1" x14ac:dyDescent="0.25">
      <c r="A27" s="10" t="s">
        <v>28</v>
      </c>
      <c r="B27" s="24">
        <v>0</v>
      </c>
      <c r="C27" s="7">
        <f>B27/B36*100</f>
        <v>0</v>
      </c>
      <c r="D27" s="13">
        <v>100</v>
      </c>
      <c r="E27" s="7">
        <f>D27/D36*100</f>
        <v>1.1184164833116047E-2</v>
      </c>
      <c r="F27" s="13">
        <v>32.700000000000003</v>
      </c>
      <c r="G27" s="7">
        <f>F27/F36*100</f>
        <v>6.8035278476509115E-3</v>
      </c>
      <c r="H27" s="7" t="e">
        <f t="shared" si="2"/>
        <v>#DIV/0!</v>
      </c>
      <c r="I27" s="8">
        <f t="shared" si="3"/>
        <v>32.700000000000003</v>
      </c>
    </row>
    <row r="28" spans="1:9" ht="68.25" customHeight="1" x14ac:dyDescent="0.25">
      <c r="A28" s="10" t="s">
        <v>29</v>
      </c>
      <c r="B28" s="24">
        <v>0</v>
      </c>
      <c r="C28" s="7">
        <f>B28/B36*100</f>
        <v>0</v>
      </c>
      <c r="D28" s="13">
        <v>583.20000000000005</v>
      </c>
      <c r="E28" s="7">
        <f>D28/D36*100</f>
        <v>6.5226049306732786E-2</v>
      </c>
      <c r="F28" s="13">
        <v>497.6</v>
      </c>
      <c r="G28" s="7">
        <f>F28/F36*100</f>
        <v>0.1035301362994218</v>
      </c>
      <c r="H28" s="7" t="e">
        <f t="shared" si="2"/>
        <v>#DIV/0!</v>
      </c>
      <c r="I28" s="8">
        <f t="shared" si="3"/>
        <v>85.32235939643347</v>
      </c>
    </row>
    <row r="29" spans="1:9" ht="42" customHeight="1" x14ac:dyDescent="0.25">
      <c r="A29" s="10" t="s">
        <v>30</v>
      </c>
      <c r="B29" s="24">
        <v>4639.3</v>
      </c>
      <c r="C29" s="7">
        <f>B29/B36*100</f>
        <v>1.1400222436172467</v>
      </c>
      <c r="D29" s="13">
        <v>9573.6</v>
      </c>
      <c r="E29" s="7">
        <f t="shared" ref="E29:G29" si="4">D29/D36*100</f>
        <v>1.0707272044631979</v>
      </c>
      <c r="F29" s="13">
        <v>5134.8</v>
      </c>
      <c r="G29" s="7">
        <f t="shared" si="4"/>
        <v>1.06834112514122</v>
      </c>
      <c r="H29" s="7">
        <f t="shared" si="2"/>
        <v>10.680490591253005</v>
      </c>
      <c r="I29" s="8">
        <f t="shared" si="3"/>
        <v>53.63499623965906</v>
      </c>
    </row>
    <row r="30" spans="1:9" ht="82.5" customHeight="1" x14ac:dyDescent="0.25">
      <c r="A30" s="10" t="s">
        <v>31</v>
      </c>
      <c r="B30" s="13">
        <v>0</v>
      </c>
      <c r="C30" s="7">
        <f>B30/B36*100</f>
        <v>0</v>
      </c>
      <c r="D30" s="13">
        <v>0</v>
      </c>
      <c r="E30" s="7">
        <f t="shared" ref="E30:G30" si="5">D30/D36*100</f>
        <v>0</v>
      </c>
      <c r="F30" s="13">
        <v>0</v>
      </c>
      <c r="G30" s="7">
        <f t="shared" si="5"/>
        <v>0</v>
      </c>
      <c r="H30" s="7" t="e">
        <f t="shared" si="2"/>
        <v>#DIV/0!</v>
      </c>
      <c r="I30" s="8" t="e">
        <f t="shared" si="3"/>
        <v>#DIV/0!</v>
      </c>
    </row>
    <row r="31" spans="1:9" ht="95.25" customHeight="1" x14ac:dyDescent="0.25">
      <c r="A31" s="10" t="s">
        <v>32</v>
      </c>
      <c r="B31" s="25">
        <v>84.6</v>
      </c>
      <c r="C31" s="7">
        <f>B31/B36*100</f>
        <v>2.0788886644541E-2</v>
      </c>
      <c r="D31" s="13">
        <v>150</v>
      </c>
      <c r="E31" s="7">
        <f t="shared" ref="E31:G31" si="6">D31/D36*100</f>
        <v>1.6776247249674071E-2</v>
      </c>
      <c r="F31" s="13">
        <v>114.6</v>
      </c>
      <c r="G31" s="7">
        <f t="shared" si="6"/>
        <v>2.3843556310116032E-2</v>
      </c>
      <c r="H31" s="7">
        <f t="shared" si="2"/>
        <v>35.460992907801426</v>
      </c>
      <c r="I31" s="8">
        <f t="shared" si="3"/>
        <v>76.400000000000006</v>
      </c>
    </row>
    <row r="32" spans="1:9" ht="95.25" customHeight="1" x14ac:dyDescent="0.25">
      <c r="A32" s="10" t="s">
        <v>33</v>
      </c>
      <c r="B32" s="13">
        <v>0</v>
      </c>
      <c r="C32" s="7">
        <f>B32/B36*100</f>
        <v>0</v>
      </c>
      <c r="D32" s="13">
        <v>34222.800000000003</v>
      </c>
      <c r="E32" s="7">
        <f>D32/D36*100</f>
        <v>3.8275343625076381</v>
      </c>
      <c r="F32" s="13">
        <v>0</v>
      </c>
      <c r="G32" s="7">
        <f>F32/F36*100</f>
        <v>0</v>
      </c>
      <c r="H32" s="7" t="e">
        <f t="shared" si="2"/>
        <v>#DIV/0!</v>
      </c>
      <c r="I32" s="8">
        <f t="shared" si="3"/>
        <v>0</v>
      </c>
    </row>
    <row r="33" spans="1:9" ht="121.5" customHeight="1" x14ac:dyDescent="0.25">
      <c r="A33" s="10" t="s">
        <v>35</v>
      </c>
      <c r="B33" s="13">
        <v>0</v>
      </c>
      <c r="C33" s="7">
        <f>B33/B36*100</f>
        <v>0</v>
      </c>
      <c r="D33" s="13">
        <v>0</v>
      </c>
      <c r="E33" s="7">
        <f>D33/D36*100</f>
        <v>0</v>
      </c>
      <c r="F33" s="13">
        <v>0</v>
      </c>
      <c r="G33" s="7">
        <f>F33/F36*100</f>
        <v>0</v>
      </c>
      <c r="H33" s="7" t="e">
        <f t="shared" si="2"/>
        <v>#DIV/0!</v>
      </c>
      <c r="I33" s="8" t="e">
        <f t="shared" si="3"/>
        <v>#DIV/0!</v>
      </c>
    </row>
    <row r="34" spans="1:9" ht="93.75" customHeight="1" x14ac:dyDescent="0.25">
      <c r="A34" s="10" t="s">
        <v>36</v>
      </c>
      <c r="B34" s="13">
        <v>0</v>
      </c>
      <c r="C34" s="7">
        <f>B34/B36*100</f>
        <v>0</v>
      </c>
      <c r="D34" s="13">
        <v>0</v>
      </c>
      <c r="E34" s="7">
        <f>D34/D36*100</f>
        <v>0</v>
      </c>
      <c r="F34" s="13">
        <v>0</v>
      </c>
      <c r="G34" s="7">
        <f>F34/F36*100</f>
        <v>0</v>
      </c>
      <c r="H34" s="7" t="e">
        <f t="shared" si="2"/>
        <v>#DIV/0!</v>
      </c>
      <c r="I34" s="8" t="e">
        <f t="shared" si="3"/>
        <v>#DIV/0!</v>
      </c>
    </row>
    <row r="35" spans="1:9" ht="35.25" customHeight="1" x14ac:dyDescent="0.25">
      <c r="A35" s="10" t="s">
        <v>34</v>
      </c>
      <c r="B35" s="26">
        <v>69214.3</v>
      </c>
      <c r="C35" s="7">
        <f>B35/B36*100</f>
        <v>17.008135187721681</v>
      </c>
      <c r="D35" s="13">
        <v>295909.2</v>
      </c>
      <c r="E35" s="7">
        <f>D35/D36*100</f>
        <v>33.094972684355028</v>
      </c>
      <c r="F35" s="13">
        <v>101056.8</v>
      </c>
      <c r="G35" s="7">
        <f>F35/F36*100</f>
        <v>21.025772262828397</v>
      </c>
      <c r="H35" s="7">
        <f t="shared" si="2"/>
        <v>46.005666459098762</v>
      </c>
      <c r="I35" s="8">
        <f t="shared" si="3"/>
        <v>34.151286948834304</v>
      </c>
    </row>
    <row r="36" spans="1:9" s="11" customFormat="1" ht="15" customHeight="1" x14ac:dyDescent="0.25">
      <c r="A36" s="10" t="s">
        <v>7</v>
      </c>
      <c r="B36" s="12">
        <f>B7+B14+B15+B16+B19+B20+B21+B22+B23+B27+B28+B29+B30+B31+B32+B33+B34+B35</f>
        <v>406948.19999999995</v>
      </c>
      <c r="C36" s="12">
        <f>C7+C14+C15+C16+C19+C20+C21+C22+C23+C27+C28+C29+C30+C31+C32+C35</f>
        <v>100</v>
      </c>
      <c r="D36" s="12">
        <f>D7+D14+D15+D16+D19+D20+D21+D22+D23+D27+D28+D29+D30+D31+D32+D33+D34+D35</f>
        <v>894121.29999999981</v>
      </c>
      <c r="E36" s="12">
        <f>E7+E14+E15+E16+E19+E20+E21+E22+E23+E27+E28+E29+E30+E31+E32+E35</f>
        <v>100.00000000000003</v>
      </c>
      <c r="F36" s="12">
        <f>F7+F14+F15+F16+F19+F20+F21+F22+F23+F27+F28+F29+F30+F31+F32+F33+F34+F35</f>
        <v>480633</v>
      </c>
      <c r="G36" s="12">
        <f>G7+G14+G15+G16+G19+G20+G21+G22+G23+G27+G28+G29+G30+G31+G32+G35</f>
        <v>100</v>
      </c>
      <c r="H36" s="7">
        <f t="shared" si="2"/>
        <v>18.106677950658096</v>
      </c>
      <c r="I36" s="8">
        <f t="shared" si="3"/>
        <v>53.754786962350643</v>
      </c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6"/>
      <c r="E38" s="1"/>
      <c r="F38" s="1"/>
      <c r="G38" s="1"/>
      <c r="H38" s="1"/>
      <c r="I38" s="1"/>
    </row>
  </sheetData>
  <autoFilter ref="A6:I36" xr:uid="{00000000-0009-0000-0000-000000000000}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2025-10-09T14:03:36Z</dcterms:modified>
</cp:coreProperties>
</file>