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4\save\13 ИНФОРМАЦИЯ НА САЙТ\2024 год\Проект решения об исполнении бюджета\"/>
    </mc:Choice>
  </mc:AlternateContent>
  <xr:revisionPtr revIDLastSave="0" documentId="8_{EF0FFAC1-6C5F-4183-8300-976D82F0A62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Информация!$A$6:$I$42</definedName>
  </definedNames>
  <calcPr calcId="191029"/>
</workbook>
</file>

<file path=xl/calcChain.xml><?xml version="1.0" encoding="utf-8"?>
<calcChain xmlns="http://schemas.openxmlformats.org/spreadsheetml/2006/main">
  <c r="F25" i="1" l="1"/>
  <c r="B32" i="1" l="1"/>
  <c r="B31" i="1" s="1"/>
  <c r="B25" i="1"/>
  <c r="B19" i="1"/>
  <c r="B14" i="1"/>
  <c r="B12" i="1"/>
  <c r="B11" i="1" s="1"/>
  <c r="B9" i="1"/>
  <c r="B8" i="1" l="1"/>
  <c r="B42" i="1" l="1"/>
  <c r="F33" i="1" l="1"/>
  <c r="I22" i="1" l="1"/>
  <c r="H37" i="1"/>
  <c r="I10" i="1"/>
  <c r="I13" i="1"/>
  <c r="I15" i="1"/>
  <c r="I17" i="1"/>
  <c r="I18" i="1"/>
  <c r="I24" i="1"/>
  <c r="I26" i="1"/>
  <c r="I27" i="1"/>
  <c r="I28" i="1"/>
  <c r="I29" i="1"/>
  <c r="I30" i="1"/>
  <c r="I34" i="1"/>
  <c r="I36" i="1"/>
  <c r="I37" i="1"/>
  <c r="H10" i="1"/>
  <c r="H13" i="1"/>
  <c r="H15" i="1"/>
  <c r="H16" i="1"/>
  <c r="H18" i="1"/>
  <c r="H22" i="1"/>
  <c r="H24" i="1"/>
  <c r="H27" i="1"/>
  <c r="H28" i="1"/>
  <c r="H29" i="1"/>
  <c r="H30" i="1"/>
  <c r="H34" i="1"/>
  <c r="H41" i="1"/>
  <c r="F32" i="1"/>
  <c r="F31" i="1" s="1"/>
  <c r="D33" i="1"/>
  <c r="D32" i="1" s="1"/>
  <c r="D25" i="1"/>
  <c r="F19" i="1"/>
  <c r="D19" i="1"/>
  <c r="F9" i="1"/>
  <c r="D9" i="1"/>
  <c r="F14" i="1"/>
  <c r="D14" i="1"/>
  <c r="F12" i="1"/>
  <c r="F11" i="1" s="1"/>
  <c r="D12" i="1"/>
  <c r="D11" i="1" s="1"/>
  <c r="D8" i="1" l="1"/>
  <c r="D31" i="1"/>
  <c r="I25" i="1"/>
  <c r="F8" i="1"/>
  <c r="I14" i="1"/>
  <c r="I33" i="1"/>
  <c r="I11" i="1"/>
  <c r="I32" i="1"/>
  <c r="I9" i="1"/>
  <c r="H11" i="1"/>
  <c r="H14" i="1"/>
  <c r="H33" i="1"/>
  <c r="I12" i="1"/>
  <c r="H12" i="1"/>
  <c r="H9" i="1"/>
  <c r="H8" i="1" l="1"/>
  <c r="F42" i="1"/>
  <c r="I8" i="1"/>
  <c r="I31" i="1"/>
  <c r="H32" i="1"/>
  <c r="H31" i="1"/>
  <c r="D42" i="1" l="1"/>
  <c r="G40" i="1"/>
  <c r="G36" i="1"/>
  <c r="G28" i="1"/>
  <c r="G24" i="1"/>
  <c r="G20" i="1"/>
  <c r="G16" i="1"/>
  <c r="G38" i="1"/>
  <c r="G30" i="1"/>
  <c r="G22" i="1"/>
  <c r="G29" i="1"/>
  <c r="G17" i="1"/>
  <c r="G39" i="1"/>
  <c r="G35" i="1"/>
  <c r="G27" i="1"/>
  <c r="G23" i="1"/>
  <c r="G15" i="1"/>
  <c r="G34" i="1"/>
  <c r="G26" i="1"/>
  <c r="G18" i="1"/>
  <c r="G10" i="1"/>
  <c r="G41" i="1"/>
  <c r="G37" i="1"/>
  <c r="G33" i="1"/>
  <c r="G25" i="1"/>
  <c r="G21" i="1"/>
  <c r="G13" i="1"/>
  <c r="G11" i="1"/>
  <c r="G12" i="1"/>
  <c r="G32" i="1"/>
  <c r="G19" i="1"/>
  <c r="G9" i="1"/>
  <c r="G8" i="1"/>
  <c r="G14" i="1"/>
  <c r="G31" i="1"/>
  <c r="C41" i="1"/>
  <c r="C36" i="1"/>
  <c r="E32" i="1" l="1"/>
  <c r="E31" i="1"/>
  <c r="C31" i="1"/>
  <c r="C13" i="1"/>
  <c r="C12" i="1"/>
  <c r="C14" i="1"/>
  <c r="C35" i="1"/>
  <c r="C29" i="1"/>
  <c r="C9" i="1"/>
  <c r="C27" i="1"/>
  <c r="C37" i="1"/>
  <c r="C28" i="1"/>
  <c r="C30" i="1"/>
  <c r="C11" i="1"/>
  <c r="I42" i="1"/>
  <c r="C21" i="1"/>
  <c r="C20" i="1"/>
  <c r="C15" i="1"/>
  <c r="C34" i="1"/>
  <c r="G42" i="1"/>
  <c r="E39" i="1"/>
  <c r="E35" i="1"/>
  <c r="E27" i="1"/>
  <c r="E23" i="1"/>
  <c r="E15" i="1"/>
  <c r="E30" i="1"/>
  <c r="E22" i="1"/>
  <c r="E41" i="1"/>
  <c r="E17" i="1"/>
  <c r="E9" i="1"/>
  <c r="E40" i="1"/>
  <c r="E24" i="1"/>
  <c r="E16" i="1"/>
  <c r="E38" i="1"/>
  <c r="E34" i="1"/>
  <c r="E26" i="1"/>
  <c r="E18" i="1"/>
  <c r="E10" i="1"/>
  <c r="E37" i="1"/>
  <c r="E29" i="1"/>
  <c r="E21" i="1"/>
  <c r="E13" i="1"/>
  <c r="E36" i="1"/>
  <c r="E28" i="1"/>
  <c r="E20" i="1"/>
  <c r="E25" i="1"/>
  <c r="E19" i="1"/>
  <c r="E14" i="1"/>
  <c r="E12" i="1"/>
  <c r="E11" i="1"/>
  <c r="E33" i="1"/>
  <c r="E8" i="1"/>
  <c r="C33" i="1"/>
  <c r="C25" i="1"/>
  <c r="C17" i="1"/>
  <c r="C40" i="1"/>
  <c r="C32" i="1"/>
  <c r="C24" i="1"/>
  <c r="C16" i="1"/>
  <c r="H42" i="1"/>
  <c r="C39" i="1"/>
  <c r="C23" i="1"/>
  <c r="C38" i="1"/>
  <c r="C22" i="1"/>
  <c r="C8" i="1"/>
  <c r="C19" i="1"/>
  <c r="C18" i="1"/>
  <c r="C26" i="1"/>
  <c r="C10" i="1"/>
  <c r="E42" i="1" l="1"/>
  <c r="C42" i="1"/>
</calcChain>
</file>

<file path=xl/sharedStrings.xml><?xml version="1.0" encoding="utf-8"?>
<sst xmlns="http://schemas.openxmlformats.org/spreadsheetml/2006/main" count="49" uniqueCount="47">
  <si>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</si>
  <si>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</si>
  <si>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</si>
  <si>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</si>
  <si>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</si>
  <si>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</si>
  <si>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</si>
  <si>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</si>
  <si>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</si>
  <si>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</si>
  <si>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</si>
  <si>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</si>
  <si>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</si>
  <si>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</si>
  <si>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</si>
  <si>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</si>
  <si>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</si>
  <si>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</si>
  <si>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</si>
  <si>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</si>
  <si>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</si>
  <si>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</si>
  <si>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</si>
  <si>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</si>
  <si>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</si>
  <si>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</si>
  <si>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</si>
  <si>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</si>
  <si>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</si>
  <si>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</si>
  <si>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</si>
  <si>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</si>
  <si>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</si>
  <si>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</si>
  <si>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</si>
  <si>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</si>
  <si>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</si>
  <si>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</si>
  <si>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</si>
  <si>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</si>
  <si>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</si>
  <si>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</si>
  <si>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</si>
  <si>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Факт на 01.01 .2024 (отчетный) год</t>
  </si>
  <si>
    <t>План на 2024 год по состоянию на 01.01.2025 (текущий) год</t>
  </si>
  <si>
    <t>Факт на 01.01.2025 (текущий) год</t>
  </si>
  <si>
    <t>Информация о фактических поступлениях доходов в бюджет Пряжинского национального муниципального района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</si>
</sst>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&gt;=0.005]#,##0;[&lt;=-0.005]\-#,##0;#,##0"/>
    <numFmt numFmtId="166" formatCode="#,##0.0_ ;\-#,##0.0\ "/>
  </numFmts>
  <fonts count="6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5" fontId="1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right" vertical="top" wrapText="1"/>
    </xf>
    <xf numFmtId="0" fontId="4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workbookViewId="0">
      <selection activeCell="A43" sqref="A43:XFD115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8" t="s">
        <v>46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2" t="s">
        <v>43</v>
      </c>
      <c r="C5" s="7" t="s">
        <v>2</v>
      </c>
      <c r="D5" s="2" t="s">
        <v>44</v>
      </c>
      <c r="E5" s="2" t="s">
        <v>2</v>
      </c>
      <c r="F5" s="2" t="s">
        <v>45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25">
      <c r="A7" s="15" t="s">
        <v>7</v>
      </c>
      <c r="B7" s="16"/>
      <c r="C7" s="16"/>
      <c r="D7" s="16"/>
      <c r="E7" s="16"/>
      <c r="F7" s="16"/>
      <c r="G7" s="16"/>
      <c r="H7" s="16"/>
      <c r="I7" s="17"/>
    </row>
    <row r="8" spans="1:9" ht="26.25" customHeight="1" x14ac:dyDescent="0.25">
      <c r="A8" s="3" t="s">
        <v>8</v>
      </c>
      <c r="B8" s="11">
        <f t="shared" ref="B8" si="0">B9+B11+B14+B19+B22+B23+B24+B25+B27+B28+B29+B30</f>
        <v>170572</v>
      </c>
      <c r="C8" s="11">
        <f>B8/B42*100</f>
        <v>24.949938346275982</v>
      </c>
      <c r="D8" s="11">
        <f>D9+D11+D14+D19+D22+D23+D24+D25+D27+D28+D29+D30</f>
        <v>181087</v>
      </c>
      <c r="E8" s="11">
        <f>D8/D42*100</f>
        <v>29.195478648366723</v>
      </c>
      <c r="F8" s="11">
        <f t="shared" ref="F8" si="1">F9+F11+F14+F19+F22+F23+F24+F25+F27+F28+F29+F30</f>
        <v>199095</v>
      </c>
      <c r="G8" s="6">
        <f>F8/F42*100</f>
        <v>30.722213906664464</v>
      </c>
      <c r="H8" s="6">
        <f>F8/B8*100-100</f>
        <v>16.721970780667391</v>
      </c>
      <c r="I8" s="6">
        <f>F8/D8*100</f>
        <v>109.94439136989402</v>
      </c>
    </row>
    <row r="9" spans="1:9" ht="26.25" customHeight="1" x14ac:dyDescent="0.25">
      <c r="A9" s="3" t="s">
        <v>9</v>
      </c>
      <c r="B9" s="11">
        <f>B10</f>
        <v>128436</v>
      </c>
      <c r="C9" s="11">
        <f>B9/B42*100</f>
        <v>18.786613755143293</v>
      </c>
      <c r="D9" s="11">
        <f>D10</f>
        <v>133562</v>
      </c>
      <c r="E9" s="11">
        <f>D9/D42*100</f>
        <v>21.533332151027722</v>
      </c>
      <c r="F9" s="11">
        <f>F10</f>
        <v>146070</v>
      </c>
      <c r="G9" s="6">
        <f>F9/F42*100</f>
        <v>22.539962255940523</v>
      </c>
      <c r="H9" s="6">
        <f t="shared" ref="H9:H42" si="2">F9/B9*100-100</f>
        <v>13.729795384471629</v>
      </c>
      <c r="I9" s="6">
        <f t="shared" ref="I9:I42" si="3">F9/D9*100</f>
        <v>109.36493912939309</v>
      </c>
    </row>
    <row r="10" spans="1:9" ht="26.25" customHeight="1" x14ac:dyDescent="0.25">
      <c r="A10" s="3" t="s">
        <v>10</v>
      </c>
      <c r="B10" s="11">
        <v>128436</v>
      </c>
      <c r="C10" s="11">
        <f>B10/B42*100</f>
        <v>18.786613755143293</v>
      </c>
      <c r="D10" s="11">
        <v>133562</v>
      </c>
      <c r="E10" s="11">
        <f>D10/D42*100</f>
        <v>21.533332151027722</v>
      </c>
      <c r="F10" s="11">
        <v>146070</v>
      </c>
      <c r="G10" s="6">
        <f>F10/F42*100</f>
        <v>22.539962255940523</v>
      </c>
      <c r="H10" s="6">
        <f t="shared" si="2"/>
        <v>13.729795384471629</v>
      </c>
      <c r="I10" s="6">
        <f t="shared" si="3"/>
        <v>109.36493912939309</v>
      </c>
    </row>
    <row r="11" spans="1:9" ht="64.5" customHeight="1" x14ac:dyDescent="0.25">
      <c r="A11" s="3" t="s">
        <v>11</v>
      </c>
      <c r="B11" s="11">
        <f>B12</f>
        <v>3148</v>
      </c>
      <c r="C11" s="11">
        <f>B11/B42*100</f>
        <v>0.46046482373470909</v>
      </c>
      <c r="D11" s="11">
        <f>D12</f>
        <v>3265</v>
      </c>
      <c r="E11" s="11">
        <f>D11/D42*100</f>
        <v>0.5263947041307071</v>
      </c>
      <c r="F11" s="11">
        <f>F12</f>
        <v>3503</v>
      </c>
      <c r="G11" s="6">
        <f>F11/F42*100</f>
        <v>0.54054554516710929</v>
      </c>
      <c r="H11" s="6">
        <f t="shared" si="2"/>
        <v>11.277001270648029</v>
      </c>
      <c r="I11" s="6">
        <f t="shared" si="3"/>
        <v>107.28943338437979</v>
      </c>
    </row>
    <row r="12" spans="1:9" ht="26.25" customHeight="1" x14ac:dyDescent="0.25">
      <c r="A12" s="3" t="s">
        <v>12</v>
      </c>
      <c r="B12" s="11">
        <f>B13</f>
        <v>3148</v>
      </c>
      <c r="C12" s="11">
        <f>B12/B42*100</f>
        <v>0.46046482373470909</v>
      </c>
      <c r="D12" s="11">
        <f>D13</f>
        <v>3265</v>
      </c>
      <c r="E12" s="11">
        <f>D12/D42*100</f>
        <v>0.5263947041307071</v>
      </c>
      <c r="F12" s="11">
        <f>F13</f>
        <v>3503</v>
      </c>
      <c r="G12" s="6">
        <f>F12/F42*100</f>
        <v>0.54054554516710929</v>
      </c>
      <c r="H12" s="6">
        <f t="shared" si="2"/>
        <v>11.277001270648029</v>
      </c>
      <c r="I12" s="6">
        <f t="shared" si="3"/>
        <v>107.28943338437979</v>
      </c>
    </row>
    <row r="13" spans="1:9" ht="26.25" customHeight="1" x14ac:dyDescent="0.25">
      <c r="A13" s="3" t="s">
        <v>13</v>
      </c>
      <c r="B13" s="11">
        <v>3148</v>
      </c>
      <c r="C13" s="11">
        <f>B13/B42*100</f>
        <v>0.46046482373470909</v>
      </c>
      <c r="D13" s="11">
        <v>3265</v>
      </c>
      <c r="E13" s="11">
        <f>D13/D42*100</f>
        <v>0.5263947041307071</v>
      </c>
      <c r="F13" s="11">
        <v>3503</v>
      </c>
      <c r="G13" s="6">
        <f>F13/F42*100</f>
        <v>0.54054554516710929</v>
      </c>
      <c r="H13" s="6">
        <f t="shared" si="2"/>
        <v>11.277001270648029</v>
      </c>
      <c r="I13" s="6">
        <f t="shared" si="3"/>
        <v>107.28943338437979</v>
      </c>
    </row>
    <row r="14" spans="1:9" ht="26.25" customHeight="1" x14ac:dyDescent="0.25">
      <c r="A14" s="3" t="s">
        <v>14</v>
      </c>
      <c r="B14" s="11">
        <f>B15+B16+B17+B18</f>
        <v>1114</v>
      </c>
      <c r="C14" s="11">
        <f>B14/B42*100</f>
        <v>0.1629472089073907</v>
      </c>
      <c r="D14" s="11">
        <f>D15+D16+D17+D18</f>
        <v>3987</v>
      </c>
      <c r="E14" s="11">
        <f>D14/D42*100</f>
        <v>0.64279806596297984</v>
      </c>
      <c r="F14" s="11">
        <f>F15+F16+F17+F18</f>
        <v>3987</v>
      </c>
      <c r="G14" s="6">
        <f>F14/F42*100</f>
        <v>0.61523125566122316</v>
      </c>
      <c r="H14" s="6">
        <f t="shared" si="2"/>
        <v>257.89946140035909</v>
      </c>
      <c r="I14" s="6">
        <f t="shared" si="3"/>
        <v>100</v>
      </c>
    </row>
    <row r="15" spans="1:9" ht="39" customHeight="1" x14ac:dyDescent="0.25">
      <c r="A15" s="3" t="s">
        <v>15</v>
      </c>
      <c r="B15" s="11">
        <v>1433</v>
      </c>
      <c r="C15" s="11">
        <f>B15/B42*100</f>
        <v>0.20960803443832213</v>
      </c>
      <c r="D15" s="11">
        <v>2519</v>
      </c>
      <c r="E15" s="11">
        <f>D15/D42*100</f>
        <v>0.40612197847021475</v>
      </c>
      <c r="F15" s="11">
        <v>2519</v>
      </c>
      <c r="G15" s="6">
        <f>F15/F42*100</f>
        <v>0.3887051750716381</v>
      </c>
      <c r="H15" s="6">
        <f t="shared" si="2"/>
        <v>75.785066294487081</v>
      </c>
      <c r="I15" s="6">
        <f t="shared" si="3"/>
        <v>100</v>
      </c>
    </row>
    <row r="16" spans="1:9" ht="39" customHeight="1" x14ac:dyDescent="0.25">
      <c r="A16" s="3" t="s">
        <v>35</v>
      </c>
      <c r="B16" s="11">
        <v>-48</v>
      </c>
      <c r="C16" s="11">
        <f>B16/B42*100</f>
        <v>-7.0210646566918784E-3</v>
      </c>
      <c r="D16" s="11">
        <v>15</v>
      </c>
      <c r="E16" s="11">
        <f>D16/D42*100</f>
        <v>2.4183523926372455E-3</v>
      </c>
      <c r="F16" s="11">
        <v>15</v>
      </c>
      <c r="G16" s="6">
        <f>F16/F42*100</f>
        <v>2.3146397880407193E-3</v>
      </c>
      <c r="H16" s="6">
        <f t="shared" si="2"/>
        <v>-131.25</v>
      </c>
      <c r="I16" s="6"/>
    </row>
    <row r="17" spans="1:9" ht="39" customHeight="1" x14ac:dyDescent="0.25">
      <c r="A17" s="3" t="s">
        <v>36</v>
      </c>
      <c r="B17" s="11">
        <v>-874</v>
      </c>
      <c r="C17" s="11">
        <f>B17/B42*100</f>
        <v>-0.12784188562393131</v>
      </c>
      <c r="D17" s="11">
        <v>453</v>
      </c>
      <c r="E17" s="11">
        <f>D17/D42*100</f>
        <v>7.3034242257644821E-2</v>
      </c>
      <c r="F17" s="11">
        <v>453</v>
      </c>
      <c r="G17" s="6">
        <f>F17/F42*100</f>
        <v>6.990212159882972E-2</v>
      </c>
      <c r="H17" s="6"/>
      <c r="I17" s="6">
        <f t="shared" si="3"/>
        <v>100</v>
      </c>
    </row>
    <row r="18" spans="1:9" ht="38.25" customHeight="1" x14ac:dyDescent="0.25">
      <c r="A18" s="3" t="s">
        <v>37</v>
      </c>
      <c r="B18" s="11">
        <v>603</v>
      </c>
      <c r="C18" s="11">
        <f>B18/B42*100</f>
        <v>8.8202124749691732E-2</v>
      </c>
      <c r="D18" s="11">
        <v>1000</v>
      </c>
      <c r="E18" s="11">
        <f>D18/D42*100</f>
        <v>0.16122349284248305</v>
      </c>
      <c r="F18" s="11">
        <v>1000</v>
      </c>
      <c r="G18" s="6">
        <f>F18/F42*100</f>
        <v>0.1543093192027146</v>
      </c>
      <c r="H18" s="6">
        <f t="shared" si="2"/>
        <v>65.8374792703151</v>
      </c>
      <c r="I18" s="6">
        <f t="shared" si="3"/>
        <v>100</v>
      </c>
    </row>
    <row r="19" spans="1:9" ht="15" customHeight="1" x14ac:dyDescent="0.25">
      <c r="A19" s="3" t="s">
        <v>16</v>
      </c>
      <c r="B19" s="11">
        <f>B20+B21</f>
        <v>0</v>
      </c>
      <c r="C19" s="11">
        <f>B19/B42*100</f>
        <v>0</v>
      </c>
      <c r="D19" s="11">
        <f>D20+D21</f>
        <v>0</v>
      </c>
      <c r="E19" s="11">
        <f>D19/D42*100</f>
        <v>0</v>
      </c>
      <c r="F19" s="11">
        <f>F20+F21</f>
        <v>0</v>
      </c>
      <c r="G19" s="6">
        <f>F19/F42*100</f>
        <v>0</v>
      </c>
      <c r="H19" s="6"/>
      <c r="I19" s="6"/>
    </row>
    <row r="20" spans="1:9" ht="26.25" customHeight="1" x14ac:dyDescent="0.25">
      <c r="A20" s="3" t="s">
        <v>38</v>
      </c>
      <c r="B20" s="11">
        <v>0</v>
      </c>
      <c r="C20" s="11">
        <f>B20/B42*100</f>
        <v>0</v>
      </c>
      <c r="D20" s="11">
        <v>0</v>
      </c>
      <c r="E20" s="11">
        <f>D20/D42*100</f>
        <v>0</v>
      </c>
      <c r="F20" s="11">
        <v>0</v>
      </c>
      <c r="G20" s="6">
        <f>F20/F42*100</f>
        <v>0</v>
      </c>
      <c r="H20" s="6"/>
      <c r="I20" s="6"/>
    </row>
    <row r="21" spans="1:9" ht="15" customHeight="1" x14ac:dyDescent="0.25">
      <c r="A21" s="3" t="s">
        <v>39</v>
      </c>
      <c r="B21" s="11">
        <v>0</v>
      </c>
      <c r="C21" s="11">
        <f>B21/B42*100</f>
        <v>0</v>
      </c>
      <c r="D21" s="11">
        <v>0</v>
      </c>
      <c r="E21" s="11">
        <f>D21/D42*100</f>
        <v>0</v>
      </c>
      <c r="F21" s="11">
        <v>0</v>
      </c>
      <c r="G21" s="6">
        <f>F21/F42*100</f>
        <v>0</v>
      </c>
      <c r="H21" s="6"/>
      <c r="I21" s="6"/>
    </row>
    <row r="22" spans="1:9" ht="26.25" customHeight="1" x14ac:dyDescent="0.25">
      <c r="A22" s="3" t="s">
        <v>17</v>
      </c>
      <c r="B22" s="11">
        <v>2362</v>
      </c>
      <c r="C22" s="11">
        <f>B22/B42*100</f>
        <v>0.3454948899813795</v>
      </c>
      <c r="D22" s="11">
        <v>3665</v>
      </c>
      <c r="E22" s="11">
        <f>D22/D42*100</f>
        <v>0.5908841012677003</v>
      </c>
      <c r="F22" s="11">
        <v>4337</v>
      </c>
      <c r="G22" s="6">
        <f>F22/F42*100</f>
        <v>0.66923951738217324</v>
      </c>
      <c r="H22" s="6">
        <f t="shared" si="2"/>
        <v>83.615580016934814</v>
      </c>
      <c r="I22" s="6">
        <f t="shared" si="3"/>
        <v>118.33560709413369</v>
      </c>
    </row>
    <row r="23" spans="1:9" ht="64.5" customHeight="1" x14ac:dyDescent="0.25">
      <c r="A23" s="3" t="s">
        <v>18</v>
      </c>
      <c r="B23" s="11">
        <v>0</v>
      </c>
      <c r="C23" s="11">
        <f>B23/B42*100</f>
        <v>0</v>
      </c>
      <c r="D23" s="11">
        <v>0</v>
      </c>
      <c r="E23" s="11">
        <f>D23/D42*100</f>
        <v>0</v>
      </c>
      <c r="F23" s="11">
        <v>0</v>
      </c>
      <c r="G23" s="6">
        <f>F23/F42*100</f>
        <v>0</v>
      </c>
      <c r="H23" s="6"/>
      <c r="I23" s="6"/>
    </row>
    <row r="24" spans="1:9" ht="76.5" customHeight="1" x14ac:dyDescent="0.25">
      <c r="A24" s="3" t="s">
        <v>19</v>
      </c>
      <c r="B24" s="11">
        <v>11295</v>
      </c>
      <c r="C24" s="11">
        <f>B24/B42*100</f>
        <v>1.6521442770278079</v>
      </c>
      <c r="D24" s="11">
        <v>13433</v>
      </c>
      <c r="E24" s="11">
        <f>D24/D42*100</f>
        <v>2.1657151793530747</v>
      </c>
      <c r="F24" s="11">
        <v>17031</v>
      </c>
      <c r="G24" s="6">
        <f>F24/F42*100</f>
        <v>2.6280420153414323</v>
      </c>
      <c r="H24" s="6">
        <f t="shared" si="2"/>
        <v>50.783532536520596</v>
      </c>
      <c r="I24" s="6">
        <f t="shared" si="3"/>
        <v>126.78478374153205</v>
      </c>
    </row>
    <row r="25" spans="1:9" ht="50.25" customHeight="1" x14ac:dyDescent="0.25">
      <c r="A25" s="3" t="s">
        <v>20</v>
      </c>
      <c r="B25" s="11">
        <f>B26</f>
        <v>200</v>
      </c>
      <c r="C25" s="11">
        <f>B25/B42*100</f>
        <v>2.9254436069549496E-2</v>
      </c>
      <c r="D25" s="11">
        <f>D26</f>
        <v>353</v>
      </c>
      <c r="E25" s="11">
        <f>D25/D42*100</f>
        <v>5.6911892973396515E-2</v>
      </c>
      <c r="F25" s="11">
        <f>F26</f>
        <v>353</v>
      </c>
      <c r="G25" s="6">
        <f>F25/F42*100</f>
        <v>5.4471189678558254E-2</v>
      </c>
      <c r="H25" s="6"/>
      <c r="I25" s="6">
        <f t="shared" si="3"/>
        <v>100</v>
      </c>
    </row>
    <row r="26" spans="1:9" ht="39" customHeight="1" x14ac:dyDescent="0.25">
      <c r="A26" s="3" t="s">
        <v>21</v>
      </c>
      <c r="B26" s="11">
        <v>200</v>
      </c>
      <c r="C26" s="11">
        <f>B26/B42*100</f>
        <v>2.9254436069549496E-2</v>
      </c>
      <c r="D26" s="11">
        <v>353</v>
      </c>
      <c r="E26" s="11">
        <f>D26/D42*100</f>
        <v>5.6911892973396515E-2</v>
      </c>
      <c r="F26" s="11">
        <v>353</v>
      </c>
      <c r="G26" s="6">
        <f>F26/F42*100</f>
        <v>5.4471189678558254E-2</v>
      </c>
      <c r="H26" s="6"/>
      <c r="I26" s="6">
        <f t="shared" si="3"/>
        <v>100</v>
      </c>
    </row>
    <row r="27" spans="1:9" ht="51.75" customHeight="1" x14ac:dyDescent="0.25">
      <c r="A27" s="3" t="s">
        <v>22</v>
      </c>
      <c r="B27" s="11">
        <v>12550</v>
      </c>
      <c r="C27" s="11">
        <f>B27/B42*100</f>
        <v>1.835715863364231</v>
      </c>
      <c r="D27" s="11">
        <v>12900</v>
      </c>
      <c r="E27" s="11">
        <f>D27/D42*100</f>
        <v>2.0797830576680312</v>
      </c>
      <c r="F27" s="11">
        <v>12843</v>
      </c>
      <c r="G27" s="6">
        <f>F27/F42*100</f>
        <v>1.9817945865204638</v>
      </c>
      <c r="H27" s="6">
        <f t="shared" si="2"/>
        <v>2.3346613545816695</v>
      </c>
      <c r="I27" s="6">
        <f t="shared" si="3"/>
        <v>99.558139534883722</v>
      </c>
    </row>
    <row r="28" spans="1:9" ht="39" customHeight="1" x14ac:dyDescent="0.25">
      <c r="A28" s="3" t="s">
        <v>23</v>
      </c>
      <c r="B28" s="11">
        <v>10305</v>
      </c>
      <c r="C28" s="11">
        <f>B28/B42*100</f>
        <v>1.5073348184835378</v>
      </c>
      <c r="D28" s="11">
        <v>8866</v>
      </c>
      <c r="E28" s="11">
        <f>D28/D42*100</f>
        <v>1.4294074875414546</v>
      </c>
      <c r="F28" s="11">
        <v>9915</v>
      </c>
      <c r="G28" s="6">
        <f>F28/F42*100</f>
        <v>1.5299768998949155</v>
      </c>
      <c r="H28" s="6">
        <f t="shared" si="2"/>
        <v>-3.7845705967976784</v>
      </c>
      <c r="I28" s="6">
        <f t="shared" si="3"/>
        <v>111.83171667042635</v>
      </c>
    </row>
    <row r="29" spans="1:9" ht="26.25" customHeight="1" x14ac:dyDescent="0.25">
      <c r="A29" s="3" t="s">
        <v>24</v>
      </c>
      <c r="B29" s="11">
        <v>1030</v>
      </c>
      <c r="C29" s="11">
        <f>B29/B42*100</f>
        <v>0.15066034575817991</v>
      </c>
      <c r="D29" s="11">
        <v>914</v>
      </c>
      <c r="E29" s="11">
        <f>D29/D42*100</f>
        <v>0.14735827245802952</v>
      </c>
      <c r="F29" s="11">
        <v>914</v>
      </c>
      <c r="G29" s="6">
        <f>F29/F42*100</f>
        <v>0.14103871775128116</v>
      </c>
      <c r="H29" s="6">
        <f t="shared" si="2"/>
        <v>-11.262135922330103</v>
      </c>
      <c r="I29" s="6">
        <f t="shared" si="3"/>
        <v>100</v>
      </c>
    </row>
    <row r="30" spans="1:9" ht="26.25" customHeight="1" x14ac:dyDescent="0.25">
      <c r="A30" s="3" t="s">
        <v>25</v>
      </c>
      <c r="B30" s="11">
        <v>132</v>
      </c>
      <c r="C30" s="11">
        <f>B30/B42*100</f>
        <v>1.9307927805902667E-2</v>
      </c>
      <c r="D30" s="11">
        <v>142</v>
      </c>
      <c r="E30" s="11">
        <f>D30/D42*100</f>
        <v>2.289373598363259E-2</v>
      </c>
      <c r="F30" s="11">
        <v>142</v>
      </c>
      <c r="G30" s="6">
        <f>F30/F42*100</f>
        <v>2.1911923326785477E-2</v>
      </c>
      <c r="H30" s="6">
        <f t="shared" si="2"/>
        <v>7.5757575757575637</v>
      </c>
      <c r="I30" s="6">
        <f t="shared" si="3"/>
        <v>100</v>
      </c>
    </row>
    <row r="31" spans="1:9" ht="26.25" customHeight="1" x14ac:dyDescent="0.25">
      <c r="A31" s="3" t="s">
        <v>26</v>
      </c>
      <c r="B31" s="11">
        <f t="shared" ref="B31" si="4">B32+B39+B40+B41</f>
        <v>513085</v>
      </c>
      <c r="C31" s="11">
        <f>B31/B42*100</f>
        <v>75.050061653724015</v>
      </c>
      <c r="D31" s="11">
        <f t="shared" ref="D31:F31" si="5">D32+D39+D40+D41</f>
        <v>439170</v>
      </c>
      <c r="E31" s="11">
        <f>D31/D42*100</f>
        <v>70.804521351633269</v>
      </c>
      <c r="F31" s="11">
        <f t="shared" si="5"/>
        <v>448954</v>
      </c>
      <c r="G31" s="6">
        <f>F31/F42*100</f>
        <v>69.277786093335536</v>
      </c>
      <c r="H31" s="6">
        <f t="shared" si="2"/>
        <v>-12.49909858990226</v>
      </c>
      <c r="I31" s="6">
        <f t="shared" si="3"/>
        <v>102.22783887788327</v>
      </c>
    </row>
    <row r="32" spans="1:9" ht="64.5" customHeight="1" x14ac:dyDescent="0.25">
      <c r="A32" s="3" t="s">
        <v>27</v>
      </c>
      <c r="B32" s="11">
        <f t="shared" ref="B32" si="6">B33+B36+B37+B38</f>
        <v>513177</v>
      </c>
      <c r="C32" s="11">
        <f>B32/B42*100</f>
        <v>75.063518694316016</v>
      </c>
      <c r="D32" s="11">
        <f t="shared" ref="D32:F32" si="7">D33+D36+D37+D38</f>
        <v>439874</v>
      </c>
      <c r="E32" s="11">
        <f>D32/D42*100</f>
        <v>70.918022690594384</v>
      </c>
      <c r="F32" s="11">
        <f t="shared" si="7"/>
        <v>449666</v>
      </c>
      <c r="G32" s="6">
        <f>F32/F42*100</f>
        <v>69.38765432860788</v>
      </c>
      <c r="H32" s="6">
        <f t="shared" si="2"/>
        <v>-12.376041794546524</v>
      </c>
      <c r="I32" s="6">
        <f t="shared" si="3"/>
        <v>102.22609201725949</v>
      </c>
    </row>
    <row r="33" spans="1:9" ht="39" customHeight="1" x14ac:dyDescent="0.25">
      <c r="A33" s="3" t="s">
        <v>28</v>
      </c>
      <c r="B33" s="11">
        <v>70770</v>
      </c>
      <c r="C33" s="11">
        <f>B33/B42*100</f>
        <v>10.351682203210089</v>
      </c>
      <c r="D33" s="11">
        <f>D34+D35</f>
        <v>65768</v>
      </c>
      <c r="E33" s="11">
        <f>D33/D42*100</f>
        <v>10.603346677264424</v>
      </c>
      <c r="F33" s="11">
        <f>F34+F35</f>
        <v>65768</v>
      </c>
      <c r="G33" s="6">
        <f>F33/F42*100</f>
        <v>10.148615305324133</v>
      </c>
      <c r="H33" s="6">
        <f t="shared" si="2"/>
        <v>-7.0679666525363842</v>
      </c>
      <c r="I33" s="6">
        <f t="shared" si="3"/>
        <v>100</v>
      </c>
    </row>
    <row r="34" spans="1:9" ht="39" customHeight="1" x14ac:dyDescent="0.25">
      <c r="A34" s="3" t="s">
        <v>29</v>
      </c>
      <c r="B34" s="11">
        <v>69229</v>
      </c>
      <c r="C34" s="11">
        <f>B34/B42*100</f>
        <v>10.12627677329421</v>
      </c>
      <c r="D34" s="11">
        <v>65768</v>
      </c>
      <c r="E34" s="11">
        <f>D34/D42*100</f>
        <v>10.603346677264424</v>
      </c>
      <c r="F34" s="11">
        <v>65768</v>
      </c>
      <c r="G34" s="6">
        <f>F34/F42*100</f>
        <v>10.148615305324133</v>
      </c>
      <c r="H34" s="6">
        <f t="shared" si="2"/>
        <v>-4.9993499833884698</v>
      </c>
      <c r="I34" s="6">
        <f t="shared" si="3"/>
        <v>100</v>
      </c>
    </row>
    <row r="35" spans="1:9" ht="38.25" customHeight="1" x14ac:dyDescent="0.25">
      <c r="A35" s="14" t="s">
        <v>40</v>
      </c>
      <c r="B35" s="11">
        <v>1227</v>
      </c>
      <c r="C35" s="11">
        <f>B35/B42*100</f>
        <v>0.17947596528668616</v>
      </c>
      <c r="D35" s="11">
        <v>0</v>
      </c>
      <c r="E35" s="11">
        <f>D35/D42*100</f>
        <v>0</v>
      </c>
      <c r="F35" s="11">
        <v>0</v>
      </c>
      <c r="G35" s="6">
        <f>F35/F42*100</f>
        <v>0</v>
      </c>
      <c r="H35" s="6"/>
      <c r="I35" s="6"/>
    </row>
    <row r="36" spans="1:9" ht="39" customHeight="1" x14ac:dyDescent="0.25">
      <c r="A36" s="13" t="s">
        <v>41</v>
      </c>
      <c r="B36" s="11">
        <v>131480</v>
      </c>
      <c r="C36" s="11">
        <f>B36/B42*100</f>
        <v>19.231866272121838</v>
      </c>
      <c r="D36" s="11">
        <v>62151</v>
      </c>
      <c r="E36" s="11">
        <f>D36/D42*100</f>
        <v>10.020201303653163</v>
      </c>
      <c r="F36" s="11">
        <v>57148</v>
      </c>
      <c r="G36" s="6">
        <f>F36/F42*100</f>
        <v>8.818468973796735</v>
      </c>
      <c r="H36" s="6"/>
      <c r="I36" s="6">
        <f t="shared" si="3"/>
        <v>91.950250197100615</v>
      </c>
    </row>
    <row r="37" spans="1:9" ht="39" customHeight="1" x14ac:dyDescent="0.25">
      <c r="A37" s="13" t="s">
        <v>42</v>
      </c>
      <c r="B37" s="11">
        <v>286744</v>
      </c>
      <c r="C37" s="11">
        <f>B37/B42*100</f>
        <v>41.942670081634503</v>
      </c>
      <c r="D37" s="11">
        <v>288145</v>
      </c>
      <c r="E37" s="11">
        <f>D37/D42*100</f>
        <v>46.455743345097275</v>
      </c>
      <c r="F37" s="11">
        <v>303728</v>
      </c>
      <c r="G37" s="6">
        <f>F37/F42*100</f>
        <v>46.868060902802107</v>
      </c>
      <c r="H37" s="6">
        <f t="shared" si="2"/>
        <v>5.9230533158496854</v>
      </c>
      <c r="I37" s="6">
        <f t="shared" si="3"/>
        <v>105.40804109042324</v>
      </c>
    </row>
    <row r="38" spans="1:9" ht="26.25" customHeight="1" x14ac:dyDescent="0.25">
      <c r="A38" s="3" t="s">
        <v>30</v>
      </c>
      <c r="B38" s="11">
        <v>24183</v>
      </c>
      <c r="C38" s="11">
        <f>B38/B42*100</f>
        <v>3.5373001373495772</v>
      </c>
      <c r="D38" s="11">
        <v>23810</v>
      </c>
      <c r="E38" s="11">
        <f>D38/D42*100</f>
        <v>3.8387313645795209</v>
      </c>
      <c r="F38" s="11">
        <v>23022</v>
      </c>
      <c r="G38" s="6">
        <f>F38/F42*100</f>
        <v>3.5525091466848959</v>
      </c>
      <c r="H38" s="6"/>
      <c r="I38" s="6"/>
    </row>
    <row r="39" spans="1:9" ht="26.25" customHeight="1" x14ac:dyDescent="0.25">
      <c r="A39" s="3" t="s">
        <v>31</v>
      </c>
      <c r="B39" s="11">
        <v>57</v>
      </c>
      <c r="C39" s="11">
        <f>B39/B42*100</f>
        <v>8.3375142798216059E-3</v>
      </c>
      <c r="D39" s="11">
        <v>78</v>
      </c>
      <c r="E39" s="11">
        <f>D39/D42*100</f>
        <v>1.2575432441713677E-2</v>
      </c>
      <c r="F39" s="11">
        <v>78</v>
      </c>
      <c r="G39" s="6">
        <f>F39/F42*100</f>
        <v>1.2036126897811739E-2</v>
      </c>
      <c r="H39" s="6"/>
      <c r="I39" s="6"/>
    </row>
    <row r="40" spans="1:9" ht="64.5" customHeight="1" x14ac:dyDescent="0.25">
      <c r="A40" s="3" t="s">
        <v>32</v>
      </c>
      <c r="B40" s="11">
        <v>3</v>
      </c>
      <c r="C40" s="11">
        <f>B40/B42*100</f>
        <v>4.388165410432424E-4</v>
      </c>
      <c r="D40" s="11">
        <v>396</v>
      </c>
      <c r="E40" s="11">
        <f>D40/D42*100</f>
        <v>6.384450316562329E-2</v>
      </c>
      <c r="F40" s="11">
        <v>396</v>
      </c>
      <c r="G40" s="6">
        <f>F40/F42*100</f>
        <v>6.1106490404274988E-2</v>
      </c>
      <c r="H40" s="6"/>
      <c r="I40" s="6"/>
    </row>
    <row r="41" spans="1:9" ht="39" customHeight="1" x14ac:dyDescent="0.25">
      <c r="A41" s="3" t="s">
        <v>33</v>
      </c>
      <c r="B41" s="11">
        <v>-152</v>
      </c>
      <c r="C41" s="11">
        <f>B41/B42*100</f>
        <v>-2.2233371412857618E-2</v>
      </c>
      <c r="D41" s="11">
        <v>-1178</v>
      </c>
      <c r="E41" s="11">
        <f>D41/D42*100</f>
        <v>-0.18992127456844501</v>
      </c>
      <c r="F41" s="11">
        <v>-1186</v>
      </c>
      <c r="G41" s="6">
        <f>F41/F42*100</f>
        <v>-0.18301085257441954</v>
      </c>
      <c r="H41" s="6">
        <f t="shared" si="2"/>
        <v>680.26315789473676</v>
      </c>
      <c r="I41" s="6"/>
    </row>
    <row r="42" spans="1:9" s="10" customFormat="1" ht="15" customHeight="1" x14ac:dyDescent="0.25">
      <c r="A42" s="8" t="s">
        <v>34</v>
      </c>
      <c r="B42" s="12">
        <f t="shared" ref="B42" si="8">B8+B31</f>
        <v>683657</v>
      </c>
      <c r="C42" s="9">
        <f>C31+C8</f>
        <v>100</v>
      </c>
      <c r="D42" s="12">
        <f>D8+D31</f>
        <v>620257</v>
      </c>
      <c r="E42" s="12">
        <f>SUM(E8,E31)</f>
        <v>100</v>
      </c>
      <c r="F42" s="12">
        <f>F8+F31</f>
        <v>648049</v>
      </c>
      <c r="G42" s="9">
        <f>G31+G8</f>
        <v>100</v>
      </c>
      <c r="H42" s="6">
        <f t="shared" si="2"/>
        <v>-5.2084597978225986</v>
      </c>
      <c r="I42" s="6">
        <f t="shared" si="3"/>
        <v>104.4807233130783</v>
      </c>
    </row>
  </sheetData>
  <autoFilter ref="A6:I42" xr:uid="{00000000-0009-0000-0000-000000000000}"/>
  <mergeCells count="2">
    <mergeCell ref="A7:I7"/>
    <mergeCell ref="A2:I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2025-04-29T12:00:09Z</dcterms:modified>
</cp:coreProperties>
</file>